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4050" windowWidth="19440" windowHeight="4110"/>
  </bookViews>
  <sheets>
    <sheet name="indicazioni per la compilazione" sheetId="3" r:id="rId1"/>
    <sheet name="Verifica_superfici" sheetId="2" r:id="rId2"/>
    <sheet name="Verifica_prezzo" sheetId="4" r:id="rId3"/>
  </sheets>
  <definedNames>
    <definedName name="_xlnm.Print_Area" localSheetId="2">Verifica_prezzo!$B$2:$I$31</definedName>
    <definedName name="_xlnm.Print_Area" localSheetId="1">Verifica_superfici!$C$2:$J$17</definedName>
  </definedNames>
  <calcPr calcId="162913"/>
</workbook>
</file>

<file path=xl/calcChain.xml><?xml version="1.0" encoding="utf-8"?>
<calcChain xmlns="http://schemas.openxmlformats.org/spreadsheetml/2006/main">
  <c r="E14" i="4" l="1"/>
  <c r="C27" i="4" s="1"/>
  <c r="H13" i="2"/>
  <c r="H14" i="2"/>
  <c r="H5" i="2"/>
  <c r="H6" i="2"/>
  <c r="H7" i="2"/>
  <c r="H8" i="2"/>
  <c r="H9" i="2"/>
  <c r="H10" i="2"/>
  <c r="H11" i="2"/>
  <c r="H12" i="2"/>
  <c r="J8" i="2"/>
  <c r="J9" i="2"/>
  <c r="C28" i="4"/>
  <c r="C20" i="4" l="1"/>
  <c r="C29" i="4"/>
  <c r="H15" i="2"/>
  <c r="C21" i="4" s="1"/>
  <c r="C22" i="4" l="1"/>
  <c r="C31" i="4" s="1"/>
</calcChain>
</file>

<file path=xl/sharedStrings.xml><?xml version="1.0" encoding="utf-8"?>
<sst xmlns="http://schemas.openxmlformats.org/spreadsheetml/2006/main" count="88" uniqueCount="82">
  <si>
    <t>Autorimessa</t>
  </si>
  <si>
    <t>P.E.E.P.</t>
  </si>
  <si>
    <t>Coefficiente "f"</t>
  </si>
  <si>
    <t>Pratese</t>
  </si>
  <si>
    <t>Querceto</t>
  </si>
  <si>
    <t>Ciompi</t>
  </si>
  <si>
    <t>Rimaggio</t>
  </si>
  <si>
    <t>Padule</t>
  </si>
  <si>
    <t>Zambra</t>
  </si>
  <si>
    <t>Risorgimento</t>
  </si>
  <si>
    <t>Cercina</t>
  </si>
  <si>
    <t>Chini</t>
  </si>
  <si>
    <t>Abitazione+ Cantina</t>
  </si>
  <si>
    <t>Riferimenti Catastali</t>
  </si>
  <si>
    <t>(1) misurata al lordo delle murature interne ed esterne. I muri interni e quelli perimetrali esterni sono computati per intero fino a un max di 50 cm; i muri interni in comunione vengon computati al 50% e pertanto fino a un max di 25 cm. I muri perimetrali nei tratti confinati con parti di uso comune o altra proprietà vanno considerati fino alla mnezzeria.</t>
  </si>
  <si>
    <t>superficie scoperta</t>
  </si>
  <si>
    <t>10% fino alla concorrenza della superficie dell'unità principale</t>
  </si>
  <si>
    <t>2% per superfici eccedenti la superficie dell'unità principale</t>
  </si>
  <si>
    <t>nella misura del 30% fino a mq 25</t>
  </si>
  <si>
    <t>nella misura del 10% per la quota eccedente mq 25</t>
  </si>
  <si>
    <t>nella misura del 15% fino a mq 25</t>
  </si>
  <si>
    <t>nella misura del 5% per la quota eccedente mq 25</t>
  </si>
  <si>
    <t>50% della superficie</t>
  </si>
  <si>
    <t>25% della superficie</t>
  </si>
  <si>
    <t xml:space="preserve">superficie vani principali e accessori diretti </t>
  </si>
  <si>
    <t>DESCRIZIONE</t>
  </si>
  <si>
    <t>MODALITA' DI CALCOLO</t>
  </si>
  <si>
    <t>SUPERFICIE UNITA' IMMOBILIARE DI CUI ALLA LET. C) DELLA FORMULA DEL PREZZO MASSIMO DI VENDITA</t>
  </si>
  <si>
    <t>CALCOLO DELLA SUPERFICIE PER UNITA' IMMOBILARE PARTE DI UN EDIFICIO</t>
  </si>
  <si>
    <t>pertinenze esclusive (2)</t>
  </si>
  <si>
    <t>di ornamento dell'unità immobiliare (3)</t>
  </si>
  <si>
    <t>accessorie a servizio dell'unità immobiliare (4)</t>
  </si>
  <si>
    <t>(3) sono da considerarsi pertinenze esclusive di ornamento i balconi, le terrazze, i cortili, i patii, i portici, le tettoie aperte, i giardini, etc.</t>
  </si>
  <si>
    <t>(2) non possono considerarsi pertinenze esclusive esclusive annesse all'unità immobiliare i locali accessori che per la loro dimensione potrebbero essere economicamente e fisicamente indipendenti dall'unità immobiliare. In tal caso saranno conteggiate autonomamente.</t>
  </si>
  <si>
    <t>(4) sono da considerarsi pertinenze esclusive a servizio i locali di uso esclusivo annessi e integrati con l'unità immobiliare (cantine, soffitte, locali deposito).</t>
  </si>
  <si>
    <t>CALCOLO DEL PREZZO MASSIMO DI VENDITA</t>
  </si>
  <si>
    <t>foglio</t>
  </si>
  <si>
    <t xml:space="preserve">particella </t>
  </si>
  <si>
    <t>subalterno</t>
  </si>
  <si>
    <t>abitazione + cantina</t>
  </si>
  <si>
    <t>coefficiente variabile per comparto</t>
  </si>
  <si>
    <t>quotazione OMI al momento della vendita dell'unità immobiliare (€/mq)</t>
  </si>
  <si>
    <t>numero di anni (o frazione di anni) residui di validità della convenzione</t>
  </si>
  <si>
    <t>superficie unità immobiliare</t>
  </si>
  <si>
    <t>autorimessa</t>
  </si>
  <si>
    <t>PREZZO PARZIALE</t>
  </si>
  <si>
    <t>PREZZO MASSIMO DI VENDITA</t>
  </si>
  <si>
    <t>INDICAZIONI PER LA COMPILAZIONE</t>
  </si>
  <si>
    <t>La formula di calcolo del prezzo massimo di vendita è:</t>
  </si>
  <si>
    <t>dove:</t>
  </si>
  <si>
    <t>AUTORIMESSA</t>
  </si>
  <si>
    <t>superficie autorimessa</t>
  </si>
  <si>
    <t>misurata secondo le specifiche indicate al punto (1)</t>
  </si>
  <si>
    <t>PROPRIETA'</t>
  </si>
  <si>
    <t>giardino di superficie inferiore al quintuplo della superficie principale e accessori diretti</t>
  </si>
  <si>
    <t>nella misura del 10%</t>
  </si>
  <si>
    <t>denominazione</t>
  </si>
  <si>
    <r>
      <t>a=b x c</t>
    </r>
    <r>
      <rPr>
        <i/>
        <sz val="9"/>
        <color indexed="8"/>
        <rFont val="Arial"/>
        <family val="2"/>
      </rPr>
      <t xml:space="preserve"> (vedi secondo foglio di calcolo del presente file)</t>
    </r>
  </si>
  <si>
    <r>
      <t>a</t>
    </r>
    <r>
      <rPr>
        <sz val="11"/>
        <color indexed="8"/>
        <rFont val="Arial"/>
        <family val="2"/>
      </rPr>
      <t>=prezzo massimo di cessione dell'unità immobiliare</t>
    </r>
  </si>
  <si>
    <r>
      <t>b</t>
    </r>
    <r>
      <rPr>
        <sz val="11"/>
        <color indexed="8"/>
        <rFont val="Arial"/>
        <family val="2"/>
      </rPr>
      <t>= d-[d x (e + f) x g)]
               -------
               100</t>
    </r>
  </si>
  <si>
    <r>
      <t>c</t>
    </r>
    <r>
      <rPr>
        <sz val="11"/>
        <color indexed="8"/>
        <rFont val="Arial"/>
        <family val="2"/>
      </rPr>
      <t>= superficie unità immobiliare calcolata secondo i parametri OMI (</t>
    </r>
    <r>
      <rPr>
        <i/>
        <sz val="9"/>
        <color indexed="8"/>
        <rFont val="Arial"/>
        <family val="2"/>
      </rPr>
      <t>vedi primo voglio di calcolo dle presente file)</t>
    </r>
  </si>
  <si>
    <r>
      <t>d</t>
    </r>
    <r>
      <rPr>
        <sz val="11"/>
        <color indexed="8"/>
        <rFont val="Arial"/>
        <family val="2"/>
      </rPr>
      <t>= quotazione PMI al momento della vendita dell'unità immobiliare</t>
    </r>
  </si>
  <si>
    <r>
      <t>e</t>
    </r>
    <r>
      <rPr>
        <sz val="11"/>
        <color indexed="8"/>
        <rFont val="Arial"/>
        <family val="2"/>
      </rPr>
      <t>=0,8</t>
    </r>
  </si>
  <si>
    <r>
      <t>f</t>
    </r>
    <r>
      <rPr>
        <sz val="11"/>
        <color indexed="8"/>
        <rFont val="Arial"/>
        <family val="2"/>
      </rPr>
      <t>= coefficiente variabile per comparto</t>
    </r>
    <r>
      <rPr>
        <i/>
        <sz val="9"/>
        <color indexed="8"/>
        <rFont val="Arial"/>
        <family val="2"/>
      </rPr>
      <t xml:space="preserve"> (vedi tabella)</t>
    </r>
  </si>
  <si>
    <r>
      <t>g</t>
    </r>
    <r>
      <rPr>
        <sz val="11"/>
        <color indexed="8"/>
        <rFont val="Arial"/>
        <family val="2"/>
      </rPr>
      <t>= numero di anni (o frazione di anni) residui di validità della convenzione</t>
    </r>
  </si>
  <si>
    <t>Il foglio di calcolo è stato creato in attuazione delle indicazioni  della delibera di Giunta Comunale n. 218 del 01/12/2008.</t>
  </si>
  <si>
    <t>NON comunicanti con i vani principali e con i vani accessori</t>
  </si>
  <si>
    <t>comunicanti con i vani principali e con i vani accessori</t>
  </si>
  <si>
    <t xml:space="preserve">NOTA: la superficie dei vani principali e degli accessori diretti, ovvero loro porzioni, aventi altezza utile inferiore a m. 1,50 non entra nel computo;
           le rientranze e sporgenze realizzate per motivi strutturali o estetici e i profili, non sono compresi salvo che la loro superficie non sia fruibile;
           per le unità immobiliari disposte su due o più piani, i collegamenti verticali interno alla stessa devono essere computati in misura pari alla loro proiezioni orizzontale,
           indipendentemente dal numero dei piani.
          Non devono essere aggiunte alla singola unità immobiliare le quote di superfici relative a: scale, pianerottoli e ballatoi comuni; areee di uso comune (coperte e scoperte)
         rappresentate da terrazzi di copertura, lavatoi, atri di ingresso; stradine private di accesso all'edifico; locali tecnici e locali di deposito comuni; sala riunione condominiale;
         spazi comuni (area occupata dalla chiostrina, dall'ascensore, dai cavedi, etc.); giardini, aree a verde e camminamenti di pertinenza dell'edificio.
</t>
  </si>
  <si>
    <t>SUPERFICIE RAGGUAGLATA (mq)</t>
  </si>
  <si>
    <r>
      <t xml:space="preserve">SUPERFICIE (mq) </t>
    </r>
    <r>
      <rPr>
        <sz val="11"/>
        <color indexed="8"/>
        <rFont val="Arial"/>
        <family val="2"/>
      </rPr>
      <t>(1)</t>
    </r>
  </si>
  <si>
    <t xml:space="preserve">data </t>
  </si>
  <si>
    <t>Residuo</t>
  </si>
  <si>
    <t>data scadenza convenzione</t>
  </si>
  <si>
    <t xml:space="preserve">COMPARTO PEEP </t>
  </si>
  <si>
    <t>lotto/UMI</t>
  </si>
  <si>
    <t>Nome</t>
  </si>
  <si>
    <t>Cognome</t>
  </si>
  <si>
    <t>Uleriore vano comunicante</t>
  </si>
  <si>
    <t>Riempire solo le celle con sfondo più scuro</t>
  </si>
  <si>
    <t>E' necessario procedere prima alla compilazione della schede di verifica delle superfici e successivamente alla scheda relativa alla verifica del prezzo.</t>
  </si>
  <si>
    <t>IL TECNICO COMPILATORE DOVRA' INSERIRE I DATI RICHIESTI SOLO ALL'INTERNO DELLE CELLE CON SFONDO PIU' SCURO, LE RESTANTI CELLE CONTENGONO FORMULE DI CALCOLO CHE SI ATTIVANO AUTOMATICAMENTE PER ESEGUIRE I CONTEGGI NECESSARI.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</si>
</sst>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00"/>
    <numFmt numFmtId="165" formatCode="&quot;€&quot;\ #,##0.00"/>
  </numFmts>
  <fonts count="17" x14ac:knownFonts="1">
    <font>
      <sz val="11"/>
      <color theme="1"/>
      <name val="Calibri"/>
      <family val="2"/>
      <scheme val="minor"/>
    </font>
    <font>
      <sz val="11"/>
      <color indexed="8"/>
      <name val="Calibri"/>
      <family val="2"/>
    </font>
    <font>
      <sz val="8"/>
      <name val="Calibri"/>
      <family val="2"/>
    </font>
    <font>
      <sz val="11"/>
      <color indexed="8"/>
      <name val="Times New Roman"/>
      <family val="1"/>
    </font>
    <font>
      <b/>
      <sz val="11"/>
      <color indexed="8"/>
      <name val="Times New Roman"/>
      <family val="1"/>
    </font>
    <font>
      <sz val="12"/>
      <color indexed="8"/>
      <name val="Times New Roman"/>
      <family val="1"/>
    </font>
    <font>
      <b/>
      <sz val="11"/>
      <name val="Times New Roman"/>
      <family val="1"/>
    </font>
    <font>
      <b/>
      <sz val="14"/>
      <color indexed="8"/>
      <name val="Arial"/>
      <family val="2"/>
    </font>
    <font>
      <sz val="11"/>
      <color indexed="8"/>
      <name val="Arial"/>
      <family val="2"/>
    </font>
    <font>
      <b/>
      <sz val="11"/>
      <color indexed="8"/>
      <name val="Arial"/>
      <family val="2"/>
    </font>
    <font>
      <i/>
      <sz val="9"/>
      <color indexed="8"/>
      <name val="Arial"/>
      <family val="2"/>
    </font>
    <font>
      <sz val="12"/>
      <color indexed="8"/>
      <name val="Arial"/>
      <family val="2"/>
    </font>
    <font>
      <b/>
      <sz val="12"/>
      <color indexed="8"/>
      <name val="Arial"/>
      <family val="2"/>
    </font>
    <font>
      <b/>
      <sz val="10"/>
      <color indexed="8"/>
      <name val="Arial"/>
      <family val="2"/>
    </font>
    <font>
      <sz val="11"/>
      <name val="Arial"/>
      <family val="2"/>
    </font>
    <font>
      <sz val="11"/>
      <color theme="1"/>
      <name val="Arial"/>
      <family val="2"/>
    </font>
    <font>
      <b/>
      <sz val="11"/>
      <name val="Arial"/>
      <family val="2"/>
    </font>
  </fonts>
  <fills count="3">
    <fill>
      <patternFill patternType="none"/>
    </fill>
    <fill>
      <patternFill patternType="gray125"/>
    </fill>
    <fill>
      <patternFill patternType="solid">
        <fgColor rgb="FFCCFFCC"/>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s>
  <cellStyleXfs count="2">
    <xf numFmtId="0" fontId="0" fillId="0" borderId="0"/>
    <xf numFmtId="43" fontId="1" fillId="0" borderId="0" applyFont="0" applyFill="0" applyBorder="0" applyAlignment="0" applyProtection="0"/>
  </cellStyleXfs>
  <cellXfs count="164">
    <xf numFmtId="0" fontId="0" fillId="0" borderId="0" xfId="0"/>
    <xf numFmtId="0" fontId="3" fillId="0" borderId="0" xfId="0" applyFont="1" applyAlignment="1">
      <alignment wrapText="1"/>
    </xf>
    <xf numFmtId="0" fontId="8" fillId="0" borderId="0" xfId="0" applyFont="1" applyAlignment="1">
      <alignment wrapText="1"/>
    </xf>
    <xf numFmtId="0" fontId="8" fillId="0" borderId="12" xfId="0" applyFont="1" applyBorder="1" applyAlignment="1">
      <alignment wrapText="1"/>
    </xf>
    <xf numFmtId="0" fontId="8" fillId="0" borderId="0" xfId="0" applyFont="1" applyBorder="1" applyAlignment="1">
      <alignment wrapText="1"/>
    </xf>
    <xf numFmtId="0" fontId="8" fillId="0" borderId="13" xfId="0" applyFont="1" applyBorder="1" applyAlignment="1">
      <alignment wrapText="1"/>
    </xf>
    <xf numFmtId="0" fontId="9" fillId="0" borderId="12" xfId="0" applyFont="1" applyBorder="1" applyAlignment="1">
      <alignment wrapText="1"/>
    </xf>
    <xf numFmtId="0" fontId="9" fillId="0" borderId="0" xfId="0" applyFont="1" applyBorder="1" applyAlignment="1">
      <alignment wrapText="1"/>
    </xf>
    <xf numFmtId="0" fontId="9" fillId="0" borderId="13" xfId="0" applyFont="1" applyBorder="1" applyAlignment="1">
      <alignment wrapText="1"/>
    </xf>
    <xf numFmtId="0" fontId="8" fillId="0" borderId="6" xfId="0" applyFont="1" applyBorder="1" applyAlignment="1">
      <alignment wrapText="1"/>
    </xf>
    <xf numFmtId="0" fontId="8" fillId="0" borderId="4" xfId="0" applyFont="1" applyBorder="1" applyAlignment="1">
      <alignment wrapText="1"/>
    </xf>
    <xf numFmtId="0" fontId="8" fillId="0" borderId="14" xfId="0" applyFont="1" applyBorder="1" applyAlignment="1">
      <alignment wrapText="1"/>
    </xf>
    <xf numFmtId="4" fontId="8" fillId="0" borderId="1" xfId="0" applyNumberFormat="1" applyFont="1" applyFill="1" applyBorder="1" applyAlignment="1" applyProtection="1">
      <alignment vertical="center" wrapText="1"/>
      <protection hidden="1"/>
    </xf>
    <xf numFmtId="0" fontId="8" fillId="0" borderId="0" xfId="0" applyFont="1" applyBorder="1" applyAlignment="1" applyProtection="1">
      <alignment wrapText="1"/>
      <protection locked="0"/>
    </xf>
    <xf numFmtId="0" fontId="3" fillId="0" borderId="0" xfId="0" applyFont="1" applyAlignment="1" applyProtection="1">
      <alignment wrapText="1"/>
    </xf>
    <xf numFmtId="0" fontId="8" fillId="0" borderId="0" xfId="0" applyFont="1" applyFill="1" applyBorder="1" applyAlignment="1" applyProtection="1">
      <alignment wrapText="1"/>
    </xf>
    <xf numFmtId="0" fontId="3" fillId="0" borderId="0" xfId="0" applyFont="1" applyFill="1" applyBorder="1" applyAlignment="1" applyProtection="1">
      <alignment wrapText="1"/>
    </xf>
    <xf numFmtId="0" fontId="3" fillId="0" borderId="0" xfId="0" applyFont="1" applyFill="1" applyAlignment="1" applyProtection="1">
      <alignment wrapText="1"/>
    </xf>
    <xf numFmtId="0" fontId="8" fillId="0" borderId="0" xfId="0" applyFont="1" applyAlignment="1" applyProtection="1">
      <alignment wrapText="1"/>
    </xf>
    <xf numFmtId="0" fontId="11" fillId="0" borderId="0" xfId="0" applyFont="1" applyFill="1" applyAlignment="1" applyProtection="1">
      <alignment wrapText="1"/>
    </xf>
    <xf numFmtId="0" fontId="8" fillId="0" borderId="0" xfId="0" applyFont="1" applyBorder="1" applyAlignment="1" applyProtection="1">
      <alignment wrapText="1"/>
    </xf>
    <xf numFmtId="0" fontId="11" fillId="0" borderId="0" xfId="0" applyFont="1" applyFill="1" applyBorder="1" applyAlignment="1" applyProtection="1">
      <alignment wrapText="1"/>
    </xf>
    <xf numFmtId="0" fontId="9" fillId="0" borderId="1" xfId="0" applyFont="1" applyBorder="1" applyAlignment="1" applyProtection="1">
      <alignment horizontal="center" vertical="center" wrapText="1"/>
    </xf>
    <xf numFmtId="2" fontId="9" fillId="0" borderId="1" xfId="0" applyNumberFormat="1"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43" fontId="8" fillId="0" borderId="0" xfId="1" applyFont="1" applyFill="1" applyBorder="1" applyAlignment="1" applyProtection="1">
      <alignment wrapText="1"/>
    </xf>
    <xf numFmtId="2" fontId="8" fillId="0" borderId="0" xfId="0" applyNumberFormat="1" applyFont="1" applyFill="1" applyBorder="1" applyAlignment="1" applyProtection="1">
      <alignment wrapText="1"/>
    </xf>
    <xf numFmtId="0" fontId="8" fillId="0" borderId="5" xfId="0" applyFont="1" applyBorder="1" applyAlignment="1" applyProtection="1">
      <alignment horizontal="center" vertical="center" wrapText="1"/>
    </xf>
    <xf numFmtId="2" fontId="8" fillId="0" borderId="1" xfId="0" applyNumberFormat="1" applyFont="1" applyBorder="1" applyAlignment="1" applyProtection="1">
      <alignment wrapText="1"/>
    </xf>
    <xf numFmtId="0" fontId="8" fillId="0" borderId="1" xfId="0" applyFont="1" applyFill="1" applyBorder="1" applyAlignment="1" applyProtection="1">
      <alignment horizontal="center" vertical="center" wrapText="1"/>
    </xf>
    <xf numFmtId="0" fontId="8" fillId="0" borderId="1" xfId="0" applyFont="1" applyBorder="1" applyAlignment="1" applyProtection="1">
      <alignment horizontal="center" vertical="center" wrapText="1"/>
    </xf>
    <xf numFmtId="0" fontId="8" fillId="0" borderId="0" xfId="0" applyFont="1" applyFill="1" applyBorder="1" applyAlignment="1" applyProtection="1">
      <alignment horizontal="center" wrapText="1"/>
    </xf>
    <xf numFmtId="0" fontId="4" fillId="0" borderId="0" xfId="0" applyFont="1" applyFill="1" applyBorder="1" applyAlignment="1" applyProtection="1">
      <alignment horizontal="center" wrapText="1"/>
    </xf>
    <xf numFmtId="2" fontId="8" fillId="0" borderId="1" xfId="0" applyNumberFormat="1" applyFont="1" applyBorder="1" applyAlignment="1" applyProtection="1">
      <alignment horizontal="center" vertical="center" wrapText="1"/>
    </xf>
    <xf numFmtId="164" fontId="3" fillId="0" borderId="0" xfId="0" applyNumberFormat="1" applyFont="1" applyFill="1" applyBorder="1" applyAlignment="1" applyProtection="1">
      <alignment wrapText="1"/>
    </xf>
    <xf numFmtId="0" fontId="8" fillId="0" borderId="1" xfId="0" applyFont="1" applyBorder="1" applyAlignment="1" applyProtection="1">
      <alignment vertical="center" wrapText="1"/>
    </xf>
    <xf numFmtId="0" fontId="8" fillId="0" borderId="0" xfId="0" applyFont="1" applyFill="1" applyAlignment="1" applyProtection="1">
      <alignment wrapText="1"/>
    </xf>
    <xf numFmtId="2" fontId="8" fillId="0" borderId="0" xfId="0" applyNumberFormat="1" applyFont="1" applyFill="1" applyAlignment="1" applyProtection="1">
      <alignment wrapText="1"/>
    </xf>
    <xf numFmtId="2" fontId="12" fillId="0" borderId="15" xfId="0" applyNumberFormat="1" applyFont="1" applyFill="1" applyBorder="1" applyAlignment="1" applyProtection="1">
      <alignment horizontal="right" vertical="center" wrapText="1"/>
    </xf>
    <xf numFmtId="0" fontId="0" fillId="0" borderId="0" xfId="0" applyAlignment="1" applyProtection="1">
      <alignment wrapText="1"/>
    </xf>
    <xf numFmtId="0" fontId="8" fillId="0" borderId="8" xfId="0" applyFont="1" applyBorder="1" applyAlignment="1" applyProtection="1">
      <alignment wrapText="1"/>
    </xf>
    <xf numFmtId="0" fontId="9" fillId="0" borderId="9" xfId="0" applyFont="1" applyBorder="1" applyAlignment="1" applyProtection="1">
      <alignment horizontal="center" vertical="center" wrapText="1"/>
    </xf>
    <xf numFmtId="0" fontId="9" fillId="0" borderId="10" xfId="0" applyFont="1" applyBorder="1" applyAlignment="1" applyProtection="1">
      <alignment horizontal="center" vertical="center" wrapText="1"/>
    </xf>
    <xf numFmtId="0" fontId="8" fillId="0" borderId="11" xfId="0" applyFont="1" applyBorder="1" applyAlignment="1" applyProtection="1">
      <alignment wrapText="1"/>
    </xf>
    <xf numFmtId="0" fontId="9" fillId="0" borderId="12" xfId="0" applyFont="1" applyBorder="1" applyAlignment="1" applyProtection="1">
      <alignment horizontal="center" wrapText="1"/>
    </xf>
    <xf numFmtId="0" fontId="9" fillId="0" borderId="0" xfId="0" applyFont="1" applyBorder="1" applyAlignment="1" applyProtection="1">
      <alignment horizontal="center" wrapText="1"/>
    </xf>
    <xf numFmtId="0" fontId="8" fillId="0" borderId="5" xfId="0" applyFont="1" applyBorder="1" applyAlignment="1" applyProtection="1">
      <alignment wrapText="1"/>
    </xf>
    <xf numFmtId="164" fontId="8" fillId="0" borderId="5" xfId="0" applyNumberFormat="1" applyFont="1" applyBorder="1" applyAlignment="1" applyProtection="1">
      <alignment wrapText="1"/>
    </xf>
    <xf numFmtId="0" fontId="8" fillId="0" borderId="13" xfId="0" applyFont="1" applyBorder="1" applyAlignment="1" applyProtection="1">
      <alignment wrapText="1"/>
    </xf>
    <xf numFmtId="14" fontId="9" fillId="0" borderId="1" xfId="0" applyNumberFormat="1" applyFont="1" applyFill="1" applyBorder="1" applyAlignment="1" applyProtection="1">
      <alignment horizontal="center" vertical="center" wrapText="1"/>
    </xf>
    <xf numFmtId="14" fontId="8" fillId="0" borderId="0" xfId="0" applyNumberFormat="1" applyFont="1" applyBorder="1" applyAlignment="1" applyProtection="1">
      <alignment wrapText="1"/>
    </xf>
    <xf numFmtId="0" fontId="8" fillId="0" borderId="1" xfId="0" applyFont="1" applyBorder="1" applyAlignment="1" applyProtection="1">
      <alignment wrapText="1"/>
    </xf>
    <xf numFmtId="164" fontId="8" fillId="0" borderId="1" xfId="0" applyNumberFormat="1" applyFont="1" applyBorder="1" applyAlignment="1" applyProtection="1">
      <alignment wrapText="1"/>
    </xf>
    <xf numFmtId="0" fontId="9" fillId="0" borderId="12" xfId="0" applyFont="1" applyBorder="1" applyAlignment="1" applyProtection="1">
      <alignment horizontal="left" wrapText="1"/>
    </xf>
    <xf numFmtId="0" fontId="14" fillId="0" borderId="0" xfId="0" applyFont="1" applyFill="1" applyBorder="1" applyAlignment="1" applyProtection="1">
      <alignment horizontal="left" wrapText="1"/>
    </xf>
    <xf numFmtId="14" fontId="8" fillId="0" borderId="0" xfId="0" applyNumberFormat="1" applyFont="1" applyFill="1" applyBorder="1" applyAlignment="1" applyProtection="1">
      <alignment wrapText="1"/>
    </xf>
    <xf numFmtId="0" fontId="9" fillId="0" borderId="1" xfId="0" applyFont="1" applyBorder="1" applyAlignment="1" applyProtection="1">
      <alignment horizontal="left" wrapText="1"/>
    </xf>
    <xf numFmtId="0" fontId="15" fillId="0" borderId="12" xfId="0" applyFont="1" applyBorder="1" applyAlignment="1" applyProtection="1">
      <alignment wrapText="1"/>
    </xf>
    <xf numFmtId="0" fontId="15" fillId="0" borderId="0" xfId="0" applyFont="1" applyBorder="1" applyAlignment="1" applyProtection="1">
      <alignment wrapText="1"/>
    </xf>
    <xf numFmtId="0" fontId="13" fillId="0" borderId="1" xfId="0" applyFont="1" applyBorder="1" applyAlignment="1" applyProtection="1">
      <alignment horizontal="center" vertical="center" wrapText="1"/>
    </xf>
    <xf numFmtId="0" fontId="15" fillId="0" borderId="0" xfId="0" applyFont="1" applyAlignment="1" applyProtection="1">
      <alignment wrapText="1"/>
    </xf>
    <xf numFmtId="0" fontId="8" fillId="0" borderId="12" xfId="0" applyFont="1" applyBorder="1" applyAlignment="1" applyProtection="1">
      <alignment wrapText="1"/>
    </xf>
    <xf numFmtId="0" fontId="9" fillId="0" borderId="0" xfId="0" applyFont="1" applyBorder="1" applyAlignment="1" applyProtection="1">
      <alignment wrapText="1"/>
    </xf>
    <xf numFmtId="164" fontId="9" fillId="0" borderId="0" xfId="0" applyNumberFormat="1" applyFont="1" applyBorder="1" applyAlignment="1" applyProtection="1">
      <alignment wrapText="1"/>
    </xf>
    <xf numFmtId="4" fontId="9" fillId="0" borderId="1" xfId="0" applyNumberFormat="1" applyFont="1" applyBorder="1" applyAlignment="1" applyProtection="1">
      <alignment wrapText="1"/>
    </xf>
    <xf numFmtId="2" fontId="8" fillId="0" borderId="0" xfId="0" applyNumberFormat="1" applyFont="1" applyBorder="1" applyAlignment="1" applyProtection="1">
      <alignment wrapText="1"/>
    </xf>
    <xf numFmtId="0" fontId="9" fillId="0" borderId="1" xfId="0" applyFont="1" applyBorder="1" applyAlignment="1" applyProtection="1">
      <alignment wrapText="1"/>
    </xf>
    <xf numFmtId="0" fontId="9" fillId="0" borderId="12" xfId="0" applyFont="1" applyBorder="1" applyAlignment="1" applyProtection="1">
      <alignment wrapText="1"/>
    </xf>
    <xf numFmtId="4" fontId="9" fillId="0" borderId="0" xfId="0" applyNumberFormat="1" applyFont="1" applyBorder="1" applyAlignment="1" applyProtection="1">
      <alignment wrapText="1"/>
    </xf>
    <xf numFmtId="4" fontId="9" fillId="0" borderId="1" xfId="0" applyNumberFormat="1" applyFont="1" applyFill="1" applyBorder="1" applyAlignment="1" applyProtection="1">
      <alignment wrapText="1"/>
    </xf>
    <xf numFmtId="14" fontId="8" fillId="0" borderId="13" xfId="0" applyNumberFormat="1" applyFont="1" applyBorder="1" applyAlignment="1" applyProtection="1">
      <alignment wrapText="1"/>
    </xf>
    <xf numFmtId="0" fontId="8" fillId="0" borderId="12" xfId="0" applyFont="1" applyFill="1" applyBorder="1" applyAlignment="1" applyProtection="1">
      <alignment wrapText="1"/>
    </xf>
    <xf numFmtId="0" fontId="9" fillId="0" borderId="7" xfId="0" applyFont="1" applyFill="1" applyBorder="1" applyAlignment="1" applyProtection="1">
      <alignment wrapText="1"/>
    </xf>
    <xf numFmtId="165" fontId="9" fillId="0" borderId="15" xfId="0" applyNumberFormat="1" applyFont="1" applyFill="1" applyBorder="1" applyAlignment="1" applyProtection="1">
      <alignment wrapText="1"/>
    </xf>
    <xf numFmtId="0" fontId="8" fillId="0" borderId="6" xfId="0" applyFont="1" applyFill="1" applyBorder="1" applyAlignment="1" applyProtection="1">
      <alignment wrapText="1"/>
    </xf>
    <xf numFmtId="0" fontId="8" fillId="0" borderId="4" xfId="0" applyFont="1" applyFill="1" applyBorder="1" applyAlignment="1" applyProtection="1">
      <alignment wrapText="1"/>
    </xf>
    <xf numFmtId="0" fontId="8" fillId="0" borderId="4" xfId="0" applyFont="1" applyBorder="1" applyAlignment="1" applyProtection="1">
      <alignment wrapText="1"/>
    </xf>
    <xf numFmtId="0" fontId="8" fillId="0" borderId="14" xfId="0" applyFont="1" applyBorder="1" applyAlignment="1" applyProtection="1">
      <alignment wrapText="1"/>
    </xf>
    <xf numFmtId="0" fontId="5" fillId="0" borderId="0" xfId="0" applyFont="1" applyFill="1" applyAlignment="1" applyProtection="1">
      <alignment wrapText="1"/>
    </xf>
    <xf numFmtId="0" fontId="4" fillId="0" borderId="0" xfId="0" applyFont="1" applyFill="1" applyAlignment="1" applyProtection="1">
      <alignment horizontal="center" wrapText="1"/>
    </xf>
    <xf numFmtId="43" fontId="4" fillId="0" borderId="0" xfId="1" applyFont="1" applyFill="1" applyAlignment="1" applyProtection="1">
      <alignment wrapText="1"/>
    </xf>
    <xf numFmtId="43" fontId="3" fillId="0" borderId="0" xfId="1" applyFont="1" applyFill="1" applyAlignment="1" applyProtection="1">
      <alignment wrapText="1"/>
    </xf>
    <xf numFmtId="2" fontId="3" fillId="0" borderId="0" xfId="0" applyNumberFormat="1" applyFont="1" applyFill="1" applyAlignment="1" applyProtection="1">
      <alignment wrapText="1"/>
    </xf>
    <xf numFmtId="0" fontId="6" fillId="0" borderId="0" xfId="0" applyFont="1" applyFill="1" applyAlignment="1" applyProtection="1">
      <alignment horizontal="center" wrapText="1"/>
    </xf>
    <xf numFmtId="43" fontId="4" fillId="0" borderId="0" xfId="0" applyNumberFormat="1" applyFont="1" applyFill="1" applyAlignment="1" applyProtection="1">
      <alignment wrapText="1"/>
    </xf>
    <xf numFmtId="15" fontId="3" fillId="0" borderId="0" xfId="0" applyNumberFormat="1" applyFont="1" applyFill="1" applyAlignment="1" applyProtection="1">
      <alignment horizontal="left" wrapText="1"/>
    </xf>
    <xf numFmtId="0" fontId="3" fillId="0" borderId="0" xfId="0" applyFont="1" applyFill="1" applyAlignment="1" applyProtection="1">
      <alignment horizontal="right" wrapText="1"/>
    </xf>
    <xf numFmtId="2" fontId="12" fillId="2" borderId="15" xfId="0" applyNumberFormat="1" applyFont="1" applyFill="1" applyBorder="1" applyAlignment="1" applyProtection="1">
      <alignment horizontal="right" wrapText="1"/>
      <protection locked="0" hidden="1"/>
    </xf>
    <xf numFmtId="14" fontId="8" fillId="2" borderId="1" xfId="0" applyNumberFormat="1" applyFont="1" applyFill="1" applyBorder="1" applyAlignment="1" applyProtection="1">
      <alignment vertical="center" wrapText="1"/>
      <protection locked="0" hidden="1"/>
    </xf>
    <xf numFmtId="0" fontId="15" fillId="2" borderId="1" xfId="0" applyFont="1" applyFill="1" applyBorder="1" applyAlignment="1" applyProtection="1">
      <alignment vertical="center" wrapText="1"/>
      <protection locked="0" hidden="1"/>
    </xf>
    <xf numFmtId="0" fontId="15" fillId="2" borderId="1" xfId="0" applyFont="1" applyFill="1" applyBorder="1" applyAlignment="1" applyProtection="1">
      <alignment wrapText="1"/>
      <protection locked="0" hidden="1"/>
    </xf>
    <xf numFmtId="0" fontId="8" fillId="2" borderId="1" xfId="0" applyFont="1" applyFill="1" applyBorder="1" applyAlignment="1" applyProtection="1">
      <alignment wrapText="1"/>
      <protection locked="0" hidden="1"/>
    </xf>
    <xf numFmtId="14" fontId="8" fillId="2" borderId="1" xfId="0" applyNumberFormat="1" applyFont="1" applyFill="1" applyBorder="1" applyAlignment="1" applyProtection="1">
      <alignment wrapText="1"/>
      <protection locked="0" hidden="1"/>
    </xf>
    <xf numFmtId="4" fontId="8" fillId="2" borderId="1" xfId="0" applyNumberFormat="1" applyFont="1" applyFill="1" applyBorder="1" applyAlignment="1" applyProtection="1">
      <alignment wrapText="1"/>
      <protection locked="0" hidden="1"/>
    </xf>
    <xf numFmtId="0" fontId="8" fillId="2" borderId="1" xfId="0" applyNumberFormat="1" applyFont="1" applyFill="1" applyBorder="1" applyAlignment="1" applyProtection="1">
      <alignment wrapText="1"/>
      <protection locked="0" hidden="1"/>
    </xf>
    <xf numFmtId="2" fontId="8" fillId="2" borderId="5" xfId="0" applyNumberFormat="1" applyFont="1" applyFill="1" applyBorder="1" applyAlignment="1" applyProtection="1">
      <alignment vertical="center" wrapText="1"/>
      <protection locked="0" hidden="1"/>
    </xf>
    <xf numFmtId="2" fontId="8" fillId="2" borderId="1" xfId="0" applyNumberFormat="1" applyFont="1" applyFill="1" applyBorder="1" applyAlignment="1" applyProtection="1">
      <alignment vertical="center" wrapText="1"/>
      <protection locked="0" hidden="1"/>
    </xf>
    <xf numFmtId="2" fontId="8" fillId="0" borderId="1" xfId="0" applyNumberFormat="1" applyFont="1" applyBorder="1" applyAlignment="1" applyProtection="1">
      <alignment vertical="center" wrapText="1"/>
    </xf>
    <xf numFmtId="2" fontId="8" fillId="0" borderId="1" xfId="0" applyNumberFormat="1" applyFont="1" applyFill="1" applyBorder="1" applyAlignment="1" applyProtection="1">
      <alignment vertical="center" wrapText="1"/>
    </xf>
    <xf numFmtId="2" fontId="8" fillId="0" borderId="2" xfId="0" applyNumberFormat="1" applyFont="1" applyFill="1" applyBorder="1" applyAlignment="1" applyProtection="1">
      <alignment vertical="center" wrapText="1"/>
    </xf>
    <xf numFmtId="0" fontId="7" fillId="0" borderId="0" xfId="0" applyFont="1" applyAlignment="1">
      <alignment wrapText="1"/>
    </xf>
    <xf numFmtId="0" fontId="8" fillId="0" borderId="19" xfId="0" applyFont="1" applyBorder="1" applyAlignment="1">
      <alignment wrapText="1"/>
    </xf>
    <xf numFmtId="0" fontId="8" fillId="0" borderId="8" xfId="0" applyFont="1" applyBorder="1" applyAlignment="1">
      <alignment wrapText="1"/>
    </xf>
    <xf numFmtId="0" fontId="8" fillId="0" borderId="11" xfId="0" applyFont="1" applyBorder="1" applyAlignment="1">
      <alignment wrapText="1"/>
    </xf>
    <xf numFmtId="0" fontId="8" fillId="0" borderId="12" xfId="0" applyFont="1" applyBorder="1" applyAlignment="1">
      <alignment wrapText="1"/>
    </xf>
    <xf numFmtId="0" fontId="8" fillId="0" borderId="0" xfId="0" applyFont="1" applyBorder="1" applyAlignment="1">
      <alignment wrapText="1"/>
    </xf>
    <xf numFmtId="0" fontId="8" fillId="0" borderId="13" xfId="0" applyFont="1" applyBorder="1" applyAlignment="1">
      <alignment wrapText="1"/>
    </xf>
    <xf numFmtId="0" fontId="9" fillId="0" borderId="12" xfId="0" applyFont="1" applyBorder="1" applyAlignment="1">
      <alignment wrapText="1"/>
    </xf>
    <xf numFmtId="0" fontId="9" fillId="0" borderId="0" xfId="0" applyFont="1" applyBorder="1" applyAlignment="1">
      <alignment wrapText="1"/>
    </xf>
    <xf numFmtId="0" fontId="9" fillId="0" borderId="13" xfId="0" applyFont="1" applyBorder="1" applyAlignment="1">
      <alignment wrapText="1"/>
    </xf>
    <xf numFmtId="0" fontId="9" fillId="0" borderId="7" xfId="0" applyFont="1" applyBorder="1" applyAlignment="1">
      <alignment wrapText="1"/>
    </xf>
    <xf numFmtId="0" fontId="9" fillId="0" borderId="17" xfId="0" applyFont="1" applyBorder="1" applyAlignment="1">
      <alignment wrapText="1"/>
    </xf>
    <xf numFmtId="0" fontId="9" fillId="0" borderId="18" xfId="0" applyFont="1" applyBorder="1" applyAlignment="1">
      <alignment wrapText="1"/>
    </xf>
    <xf numFmtId="0" fontId="9" fillId="2" borderId="6" xfId="0" applyFont="1" applyFill="1" applyBorder="1" applyAlignment="1">
      <alignment vertical="center" wrapText="1"/>
    </xf>
    <xf numFmtId="0" fontId="9" fillId="2" borderId="4" xfId="0" applyFont="1" applyFill="1" applyBorder="1" applyAlignment="1">
      <alignment vertical="center" wrapText="1"/>
    </xf>
    <xf numFmtId="0" fontId="9" fillId="2" borderId="14" xfId="0" applyFont="1" applyFill="1" applyBorder="1" applyAlignment="1">
      <alignment vertical="center" wrapText="1"/>
    </xf>
    <xf numFmtId="0" fontId="7" fillId="0" borderId="21" xfId="0" applyFont="1" applyBorder="1" applyAlignment="1" applyProtection="1">
      <alignment horizontal="center" vertical="center" wrapText="1"/>
    </xf>
    <xf numFmtId="0" fontId="7" fillId="0" borderId="2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2" fontId="8" fillId="2" borderId="2" xfId="0" applyNumberFormat="1" applyFont="1" applyFill="1" applyBorder="1" applyAlignment="1" applyProtection="1">
      <alignment vertical="center" wrapText="1"/>
      <protection locked="0" hidden="1"/>
    </xf>
    <xf numFmtId="2" fontId="8" fillId="2" borderId="5" xfId="0" applyNumberFormat="1" applyFont="1" applyFill="1" applyBorder="1" applyAlignment="1" applyProtection="1">
      <alignment vertical="center" wrapText="1"/>
      <protection locked="0" hidden="1"/>
    </xf>
    <xf numFmtId="0" fontId="8" fillId="0" borderId="7" xfId="0" applyFont="1" applyBorder="1" applyAlignment="1" applyProtection="1">
      <alignment horizontal="left" vertical="center" wrapText="1"/>
    </xf>
    <xf numFmtId="0" fontId="8" fillId="0" borderId="17" xfId="0" applyFont="1" applyBorder="1" applyAlignment="1" applyProtection="1">
      <alignment horizontal="left" vertical="center" wrapText="1"/>
    </xf>
    <xf numFmtId="0" fontId="8" fillId="0" borderId="18" xfId="0" applyFont="1" applyBorder="1" applyAlignment="1" applyProtection="1">
      <alignment horizontal="left" vertical="center" wrapText="1"/>
    </xf>
    <xf numFmtId="2" fontId="8" fillId="0" borderId="2" xfId="0" applyNumberFormat="1" applyFont="1" applyFill="1" applyBorder="1" applyAlignment="1" applyProtection="1">
      <alignment horizontal="center" vertical="center" wrapText="1"/>
    </xf>
    <xf numFmtId="2" fontId="8" fillId="0" borderId="5" xfId="0" applyNumberFormat="1" applyFont="1" applyFill="1" applyBorder="1" applyAlignment="1" applyProtection="1">
      <alignment horizontal="center" vertical="center" wrapText="1"/>
    </xf>
    <xf numFmtId="0" fontId="8" fillId="0" borderId="2" xfId="0" applyFont="1" applyBorder="1" applyAlignment="1" applyProtection="1">
      <alignment vertical="center" wrapText="1"/>
    </xf>
    <xf numFmtId="0" fontId="8" fillId="0" borderId="5" xfId="0" applyFont="1" applyBorder="1" applyAlignment="1" applyProtection="1">
      <alignment vertical="center" wrapText="1"/>
    </xf>
    <xf numFmtId="2" fontId="8" fillId="0" borderId="2" xfId="0" applyNumberFormat="1" applyFont="1" applyBorder="1" applyAlignment="1" applyProtection="1">
      <alignment horizontal="center" vertical="center" wrapText="1"/>
    </xf>
    <xf numFmtId="2" fontId="8" fillId="0" borderId="20" xfId="0" applyNumberFormat="1" applyFont="1" applyBorder="1" applyAlignment="1" applyProtection="1">
      <alignment horizontal="center" vertical="center" wrapText="1"/>
    </xf>
    <xf numFmtId="2" fontId="8" fillId="0" borderId="5" xfId="0" applyNumberFormat="1" applyFont="1" applyBorder="1" applyAlignment="1" applyProtection="1">
      <alignment horizontal="center" vertical="center" wrapText="1"/>
    </xf>
    <xf numFmtId="0" fontId="9" fillId="0" borderId="23"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9" fillId="0" borderId="7" xfId="0" applyFont="1" applyBorder="1" applyAlignment="1" applyProtection="1">
      <alignment wrapText="1"/>
    </xf>
    <xf numFmtId="0" fontId="9" fillId="0" borderId="17" xfId="0" applyFont="1" applyBorder="1" applyAlignment="1" applyProtection="1">
      <alignment wrapText="1"/>
    </xf>
    <xf numFmtId="0" fontId="9" fillId="0" borderId="16" xfId="0" applyFont="1" applyBorder="1" applyAlignment="1" applyProtection="1">
      <alignment wrapText="1"/>
    </xf>
    <xf numFmtId="0" fontId="9" fillId="0" borderId="7" xfId="0" applyFont="1" applyBorder="1" applyAlignment="1" applyProtection="1">
      <alignment vertical="center" wrapText="1"/>
    </xf>
    <xf numFmtId="0" fontId="9" fillId="0" borderId="17" xfId="0" applyFont="1" applyBorder="1" applyAlignment="1" applyProtection="1">
      <alignment vertical="center" wrapText="1"/>
    </xf>
    <xf numFmtId="0" fontId="9" fillId="0" borderId="16" xfId="0" applyFont="1" applyBorder="1" applyAlignment="1" applyProtection="1">
      <alignment vertical="center" wrapText="1"/>
    </xf>
    <xf numFmtId="0" fontId="8" fillId="0" borderId="6" xfId="0" applyFont="1" applyBorder="1" applyAlignment="1" applyProtection="1">
      <alignment wrapText="1"/>
    </xf>
    <xf numFmtId="0" fontId="8" fillId="0" borderId="4" xfId="0" applyFont="1" applyBorder="1" applyAlignment="1" applyProtection="1">
      <alignment wrapText="1"/>
    </xf>
    <xf numFmtId="0" fontId="8" fillId="0" borderId="14" xfId="0" applyFont="1" applyBorder="1" applyAlignment="1" applyProtection="1">
      <alignment wrapText="1"/>
    </xf>
    <xf numFmtId="0" fontId="8" fillId="0" borderId="19" xfId="0" applyFont="1" applyBorder="1" applyAlignment="1" applyProtection="1">
      <alignment wrapText="1"/>
    </xf>
    <xf numFmtId="0" fontId="8" fillId="0" borderId="8" xfId="0" applyFont="1" applyBorder="1" applyAlignment="1" applyProtection="1">
      <alignment wrapText="1"/>
    </xf>
    <xf numFmtId="0" fontId="8" fillId="0" borderId="11" xfId="0" applyFont="1" applyBorder="1" applyAlignment="1" applyProtection="1">
      <alignment wrapText="1"/>
    </xf>
    <xf numFmtId="0" fontId="8" fillId="0" borderId="12" xfId="0" applyFont="1" applyBorder="1" applyAlignment="1" applyProtection="1">
      <alignment wrapText="1"/>
    </xf>
    <xf numFmtId="0" fontId="8" fillId="0" borderId="0" xfId="0" applyFont="1" applyBorder="1" applyAlignment="1" applyProtection="1">
      <alignment wrapText="1"/>
    </xf>
    <xf numFmtId="0" fontId="8" fillId="0" borderId="13" xfId="0" applyFont="1" applyBorder="1" applyAlignment="1" applyProtection="1">
      <alignment wrapText="1"/>
    </xf>
    <xf numFmtId="0" fontId="9" fillId="0" borderId="7" xfId="0" applyFont="1" applyFill="1" applyBorder="1" applyAlignment="1" applyProtection="1">
      <alignment wrapText="1"/>
    </xf>
    <xf numFmtId="0" fontId="9" fillId="0" borderId="18" xfId="0" applyFont="1" applyFill="1" applyBorder="1" applyAlignment="1" applyProtection="1">
      <alignment wrapText="1"/>
    </xf>
    <xf numFmtId="0" fontId="9" fillId="0" borderId="7" xfId="0" applyFont="1" applyFill="1" applyBorder="1" applyAlignment="1" applyProtection="1">
      <alignment horizontal="left" wrapText="1"/>
    </xf>
    <xf numFmtId="0" fontId="9" fillId="0" borderId="18" xfId="0" applyFont="1" applyFill="1" applyBorder="1" applyAlignment="1" applyProtection="1">
      <alignment horizontal="left" wrapText="1"/>
    </xf>
    <xf numFmtId="0" fontId="8" fillId="0" borderId="0" xfId="0" applyFont="1" applyBorder="1" applyAlignment="1" applyProtection="1">
      <alignment horizontal="center" vertical="center" wrapText="1"/>
    </xf>
    <xf numFmtId="164" fontId="8" fillId="0" borderId="2" xfId="0" applyNumberFormat="1" applyFont="1" applyBorder="1" applyAlignment="1" applyProtection="1">
      <alignment horizontal="center" vertical="center" wrapText="1"/>
    </xf>
    <xf numFmtId="164" fontId="8" fillId="0" borderId="5" xfId="0" applyNumberFormat="1" applyFont="1" applyBorder="1" applyAlignment="1" applyProtection="1">
      <alignment horizontal="center" vertical="center" wrapText="1"/>
    </xf>
    <xf numFmtId="0" fontId="9" fillId="0" borderId="2" xfId="0" applyFont="1" applyBorder="1" applyAlignment="1" applyProtection="1">
      <alignment horizontal="center" vertical="center" wrapText="1"/>
    </xf>
    <xf numFmtId="0" fontId="9" fillId="0" borderId="5" xfId="0" applyFont="1" applyBorder="1" applyAlignment="1" applyProtection="1">
      <alignment horizontal="center" vertical="center" wrapText="1"/>
    </xf>
    <xf numFmtId="0" fontId="16" fillId="0" borderId="7" xfId="0" applyFont="1" applyFill="1" applyBorder="1" applyAlignment="1" applyProtection="1">
      <alignment horizontal="center" vertical="center" wrapText="1"/>
    </xf>
    <xf numFmtId="0" fontId="16" fillId="0" borderId="18" xfId="0" applyFont="1" applyFill="1" applyBorder="1" applyAlignment="1" applyProtection="1">
      <alignment horizontal="center" vertical="center" wrapText="1"/>
    </xf>
    <xf numFmtId="0" fontId="14" fillId="2" borderId="7" xfId="0" applyFont="1" applyFill="1" applyBorder="1" applyAlignment="1" applyProtection="1">
      <alignment horizontal="left" vertical="center" wrapText="1"/>
      <protection locked="0" hidden="1"/>
    </xf>
    <xf numFmtId="0" fontId="14" fillId="2" borderId="18" xfId="0" applyFont="1" applyFill="1" applyBorder="1" applyAlignment="1" applyProtection="1">
      <alignment horizontal="left" vertical="center" wrapText="1"/>
      <protection locked="0" hidden="1"/>
    </xf>
    <xf numFmtId="0" fontId="15" fillId="2" borderId="7" xfId="0" applyFont="1" applyFill="1" applyBorder="1" applyAlignment="1" applyProtection="1">
      <alignment horizontal="center" vertical="center" wrapText="1"/>
      <protection locked="0" hidden="1"/>
    </xf>
    <xf numFmtId="0" fontId="15" fillId="2" borderId="18" xfId="0" applyFont="1" applyFill="1" applyBorder="1" applyAlignment="1" applyProtection="1">
      <alignment horizontal="center" vertical="center" wrapText="1"/>
      <protection locked="0" hidden="1"/>
    </xf>
  </cellXfs>
  <cellStyles count="2">
    <cellStyle name="Migliaia" xfId="1" builtinId="3"/>
    <cellStyle name="Normale" xfId="0" builtinId="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8"/>
  <sheetViews>
    <sheetView showGridLines="0" tabSelected="1" workbookViewId="0">
      <selection activeCell="P21" sqref="P21"/>
    </sheetView>
  </sheetViews>
  <sheetFormatPr defaultRowHeight="15" x14ac:dyDescent="0.25"/>
  <cols>
    <col min="1" max="1" width="9.140625" style="1"/>
    <col min="2" max="2" width="20.5703125" style="1" customWidth="1"/>
    <col min="3" max="15" width="9.140625" style="1"/>
    <col min="16" max="16" width="15.5703125" style="1" customWidth="1"/>
    <col min="17" max="16384" width="9.140625" style="1"/>
  </cols>
  <sheetData>
    <row r="1" spans="2:16" ht="18.75" customHeight="1" x14ac:dyDescent="0.25">
      <c r="B1" s="100" t="s">
        <v>47</v>
      </c>
      <c r="C1" s="100"/>
      <c r="D1" s="100"/>
      <c r="E1" s="100"/>
      <c r="F1" s="100"/>
      <c r="G1" s="100"/>
      <c r="H1" s="100"/>
      <c r="I1" s="100"/>
      <c r="J1" s="100"/>
      <c r="K1" s="100"/>
      <c r="L1" s="100"/>
      <c r="M1" s="100"/>
      <c r="N1" s="100"/>
      <c r="O1" s="100"/>
      <c r="P1" s="100"/>
    </row>
    <row r="2" spans="2:16" x14ac:dyDescent="0.25">
      <c r="B2" s="2"/>
      <c r="C2" s="2"/>
      <c r="D2" s="2"/>
      <c r="E2" s="2"/>
      <c r="F2" s="2"/>
      <c r="G2" s="2"/>
      <c r="H2" s="2"/>
      <c r="I2" s="2"/>
      <c r="J2" s="2"/>
      <c r="K2" s="2"/>
      <c r="L2" s="2"/>
      <c r="M2" s="2"/>
      <c r="N2" s="2"/>
      <c r="O2" s="2"/>
      <c r="P2" s="2"/>
    </row>
    <row r="3" spans="2:16" ht="15" customHeight="1" x14ac:dyDescent="0.25">
      <c r="B3" s="101" t="s">
        <v>65</v>
      </c>
      <c r="C3" s="102"/>
      <c r="D3" s="102"/>
      <c r="E3" s="102"/>
      <c r="F3" s="102"/>
      <c r="G3" s="102"/>
      <c r="H3" s="102"/>
      <c r="I3" s="102"/>
      <c r="J3" s="102"/>
      <c r="K3" s="102"/>
      <c r="L3" s="102"/>
      <c r="M3" s="102"/>
      <c r="N3" s="102"/>
      <c r="O3" s="102"/>
      <c r="P3" s="103"/>
    </row>
    <row r="4" spans="2:16" ht="15" customHeight="1" x14ac:dyDescent="0.25">
      <c r="B4" s="3"/>
      <c r="C4" s="4"/>
      <c r="D4" s="4"/>
      <c r="E4" s="4"/>
      <c r="F4" s="4"/>
      <c r="G4" s="4"/>
      <c r="H4" s="4"/>
      <c r="I4" s="4"/>
      <c r="J4" s="4"/>
      <c r="K4" s="4"/>
      <c r="L4" s="4"/>
      <c r="M4" s="4"/>
      <c r="N4" s="4"/>
      <c r="O4" s="4"/>
      <c r="P4" s="5"/>
    </row>
    <row r="5" spans="2:16" ht="14.25" customHeight="1" x14ac:dyDescent="0.25">
      <c r="B5" s="104" t="s">
        <v>48</v>
      </c>
      <c r="C5" s="105"/>
      <c r="D5" s="105"/>
      <c r="E5" s="105"/>
      <c r="F5" s="105"/>
      <c r="G5" s="105"/>
      <c r="H5" s="105"/>
      <c r="I5" s="105"/>
      <c r="J5" s="105"/>
      <c r="K5" s="105"/>
      <c r="L5" s="105"/>
      <c r="M5" s="105"/>
      <c r="N5" s="105"/>
      <c r="O5" s="105"/>
      <c r="P5" s="106"/>
    </row>
    <row r="6" spans="2:16" ht="12.75" customHeight="1" x14ac:dyDescent="0.25">
      <c r="B6" s="107" t="s">
        <v>57</v>
      </c>
      <c r="C6" s="108"/>
      <c r="D6" s="108"/>
      <c r="E6" s="108"/>
      <c r="F6" s="108"/>
      <c r="G6" s="108"/>
      <c r="H6" s="108"/>
      <c r="I6" s="108"/>
      <c r="J6" s="108"/>
      <c r="K6" s="108"/>
      <c r="L6" s="108"/>
      <c r="M6" s="108"/>
      <c r="N6" s="108"/>
      <c r="O6" s="108"/>
      <c r="P6" s="109"/>
    </row>
    <row r="7" spans="2:16" x14ac:dyDescent="0.25">
      <c r="B7" s="3" t="s">
        <v>49</v>
      </c>
      <c r="C7" s="4"/>
      <c r="D7" s="4"/>
      <c r="E7" s="4"/>
      <c r="F7" s="4"/>
      <c r="G7" s="4"/>
      <c r="H7" s="4"/>
      <c r="I7" s="4"/>
      <c r="J7" s="4"/>
      <c r="K7" s="4"/>
      <c r="L7" s="4"/>
      <c r="M7" s="4"/>
      <c r="N7" s="4"/>
      <c r="O7" s="4"/>
      <c r="P7" s="5"/>
    </row>
    <row r="8" spans="2:16" ht="15" customHeight="1" x14ac:dyDescent="0.25">
      <c r="B8" s="107" t="s">
        <v>58</v>
      </c>
      <c r="C8" s="108"/>
      <c r="D8" s="108"/>
      <c r="E8" s="108"/>
      <c r="F8" s="108"/>
      <c r="G8" s="108"/>
      <c r="H8" s="108"/>
      <c r="I8" s="108"/>
      <c r="J8" s="108"/>
      <c r="K8" s="108"/>
      <c r="L8" s="108"/>
      <c r="M8" s="108"/>
      <c r="N8" s="108"/>
      <c r="O8" s="108"/>
      <c r="P8" s="109"/>
    </row>
    <row r="9" spans="2:16" ht="49.5" customHeight="1" x14ac:dyDescent="0.25">
      <c r="B9" s="107" t="s">
        <v>59</v>
      </c>
      <c r="C9" s="108"/>
      <c r="D9" s="108"/>
      <c r="E9" s="108"/>
      <c r="F9" s="108"/>
      <c r="G9" s="108"/>
      <c r="H9" s="108"/>
      <c r="I9" s="108"/>
      <c r="J9" s="108"/>
      <c r="K9" s="108"/>
      <c r="L9" s="108"/>
      <c r="M9" s="108"/>
      <c r="N9" s="108"/>
      <c r="O9" s="108"/>
      <c r="P9" s="109"/>
    </row>
    <row r="10" spans="2:16" ht="15.75" customHeight="1" x14ac:dyDescent="0.25">
      <c r="B10" s="107" t="s">
        <v>60</v>
      </c>
      <c r="C10" s="108"/>
      <c r="D10" s="108"/>
      <c r="E10" s="108"/>
      <c r="F10" s="108"/>
      <c r="G10" s="108"/>
      <c r="H10" s="108"/>
      <c r="I10" s="108"/>
      <c r="J10" s="108"/>
      <c r="K10" s="108"/>
      <c r="L10" s="108"/>
      <c r="M10" s="108"/>
      <c r="N10" s="108"/>
      <c r="O10" s="108"/>
      <c r="P10" s="109"/>
    </row>
    <row r="11" spans="2:16" ht="18" customHeight="1" x14ac:dyDescent="0.25">
      <c r="B11" s="107" t="s">
        <v>61</v>
      </c>
      <c r="C11" s="108"/>
      <c r="D11" s="108"/>
      <c r="E11" s="108"/>
      <c r="F11" s="108"/>
      <c r="G11" s="108"/>
      <c r="H11" s="108"/>
      <c r="I11" s="108"/>
      <c r="J11" s="108"/>
      <c r="K11" s="108"/>
      <c r="L11" s="108"/>
      <c r="M11" s="108"/>
      <c r="N11" s="108"/>
      <c r="O11" s="108"/>
      <c r="P11" s="109"/>
    </row>
    <row r="12" spans="2:16" x14ac:dyDescent="0.25">
      <c r="B12" s="6" t="s">
        <v>62</v>
      </c>
      <c r="C12" s="4"/>
      <c r="D12" s="4"/>
      <c r="E12" s="4"/>
      <c r="F12" s="4"/>
      <c r="G12" s="4"/>
      <c r="H12" s="4"/>
      <c r="I12" s="4"/>
      <c r="J12" s="4"/>
      <c r="K12" s="4"/>
      <c r="L12" s="4"/>
      <c r="M12" s="4"/>
      <c r="N12" s="4"/>
      <c r="O12" s="4"/>
      <c r="P12" s="5"/>
    </row>
    <row r="13" spans="2:16" x14ac:dyDescent="0.25">
      <c r="B13" s="107" t="s">
        <v>63</v>
      </c>
      <c r="C13" s="108"/>
      <c r="D13" s="108"/>
      <c r="E13" s="108"/>
      <c r="F13" s="108"/>
      <c r="G13" s="108"/>
      <c r="H13" s="108"/>
      <c r="I13" s="108"/>
      <c r="J13" s="108"/>
      <c r="K13" s="108"/>
      <c r="L13" s="108"/>
      <c r="M13" s="108"/>
      <c r="N13" s="108"/>
      <c r="O13" s="108"/>
      <c r="P13" s="109"/>
    </row>
    <row r="14" spans="2:16" x14ac:dyDescent="0.25">
      <c r="B14" s="107" t="s">
        <v>64</v>
      </c>
      <c r="C14" s="108"/>
      <c r="D14" s="108"/>
      <c r="E14" s="108"/>
      <c r="F14" s="108"/>
      <c r="G14" s="108"/>
      <c r="H14" s="108"/>
      <c r="I14" s="108"/>
      <c r="J14" s="108"/>
      <c r="K14" s="108"/>
      <c r="L14" s="108"/>
      <c r="M14" s="108"/>
      <c r="N14" s="108"/>
      <c r="O14" s="108"/>
      <c r="P14" s="109"/>
    </row>
    <row r="15" spans="2:16" x14ac:dyDescent="0.25">
      <c r="B15" s="6"/>
      <c r="C15" s="7"/>
      <c r="D15" s="7"/>
      <c r="E15" s="7"/>
      <c r="F15" s="7"/>
      <c r="G15" s="7"/>
      <c r="H15" s="7"/>
      <c r="I15" s="7"/>
      <c r="J15" s="7"/>
      <c r="K15" s="7"/>
      <c r="L15" s="7"/>
      <c r="M15" s="7"/>
      <c r="N15" s="7"/>
      <c r="O15" s="7"/>
      <c r="P15" s="8"/>
    </row>
    <row r="16" spans="2:16" ht="42" customHeight="1" x14ac:dyDescent="0.25">
      <c r="B16" s="113" t="s">
        <v>80</v>
      </c>
      <c r="C16" s="114"/>
      <c r="D16" s="114"/>
      <c r="E16" s="114"/>
      <c r="F16" s="114"/>
      <c r="G16" s="114"/>
      <c r="H16" s="114"/>
      <c r="I16" s="114"/>
      <c r="J16" s="114"/>
      <c r="K16" s="114"/>
      <c r="L16" s="114"/>
      <c r="M16" s="114"/>
      <c r="N16" s="114"/>
      <c r="O16" s="114"/>
      <c r="P16" s="115"/>
    </row>
    <row r="17" spans="2:16" ht="14.25" customHeight="1" x14ac:dyDescent="0.25">
      <c r="B17" s="9"/>
      <c r="C17" s="10"/>
      <c r="D17" s="10"/>
      <c r="E17" s="10"/>
      <c r="F17" s="10"/>
      <c r="G17" s="10"/>
      <c r="H17" s="10"/>
      <c r="I17" s="10"/>
      <c r="J17" s="10"/>
      <c r="K17" s="10"/>
      <c r="L17" s="10"/>
      <c r="M17" s="10"/>
      <c r="N17" s="10"/>
      <c r="O17" s="10"/>
      <c r="P17" s="11"/>
    </row>
    <row r="18" spans="2:16" ht="35.25" customHeight="1" x14ac:dyDescent="0.25">
      <c r="B18" s="110" t="s">
        <v>81</v>
      </c>
      <c r="C18" s="111"/>
      <c r="D18" s="111"/>
      <c r="E18" s="111"/>
      <c r="F18" s="111"/>
      <c r="G18" s="111"/>
      <c r="H18" s="111"/>
      <c r="I18" s="111"/>
      <c r="J18" s="111"/>
      <c r="K18" s="111"/>
      <c r="L18" s="111"/>
      <c r="M18" s="111"/>
      <c r="N18" s="111"/>
      <c r="O18" s="111"/>
      <c r="P18" s="112"/>
    </row>
  </sheetData>
  <sheetProtection algorithmName="SHA-512" hashValue="443mHFitZTmN5Q9Y4GVaSsKow4b7EHP1fvQzPg0Q6iiNlFU+VOeHOet37dGIcSyxR5iG8c7Dxyf8BxNFyuS9rw==" saltValue="9M9p72qljuGeSy0EHgB7Dg==" spinCount="100000" sheet="1" objects="1" scenarios="1"/>
  <mergeCells count="12">
    <mergeCell ref="B1:P1"/>
    <mergeCell ref="B3:P3"/>
    <mergeCell ref="B5:P5"/>
    <mergeCell ref="B6:P6"/>
    <mergeCell ref="B18:P18"/>
    <mergeCell ref="B8:P8"/>
    <mergeCell ref="B9:P9"/>
    <mergeCell ref="B10:P10"/>
    <mergeCell ref="B11:P11"/>
    <mergeCell ref="B13:P13"/>
    <mergeCell ref="B16:P16"/>
    <mergeCell ref="B14:P14"/>
  </mergeCells>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N23"/>
  <sheetViews>
    <sheetView showGridLines="0" topLeftCell="B4" zoomScale="85" zoomScaleNormal="85" workbookViewId="0">
      <selection activeCell="J14" sqref="J14"/>
    </sheetView>
  </sheetViews>
  <sheetFormatPr defaultColWidth="18.7109375" defaultRowHeight="15" x14ac:dyDescent="0.25"/>
  <cols>
    <col min="1" max="2" width="3.7109375" style="14" customWidth="1"/>
    <col min="3" max="4" width="18.7109375" style="14"/>
    <col min="5" max="5" width="31.140625" style="14" customWidth="1"/>
    <col min="6" max="6" width="29.42578125" style="14" customWidth="1"/>
    <col min="7" max="7" width="20.5703125" style="14" customWidth="1"/>
    <col min="8" max="8" width="18.7109375" style="14"/>
    <col min="9" max="9" width="17" style="14" customWidth="1"/>
    <col min="10" max="10" width="16.85546875" style="14" customWidth="1"/>
    <col min="11" max="16384" width="18.7109375" style="14"/>
  </cols>
  <sheetData>
    <row r="1" spans="3:14" ht="15.75" thickBot="1" x14ac:dyDescent="0.3"/>
    <row r="2" spans="3:14" ht="38.25" customHeight="1" thickBot="1" x14ac:dyDescent="0.3">
      <c r="C2" s="116" t="s">
        <v>28</v>
      </c>
      <c r="D2" s="117"/>
      <c r="E2" s="117"/>
      <c r="F2" s="117"/>
      <c r="G2" s="117"/>
      <c r="H2" s="118"/>
      <c r="I2" s="15"/>
      <c r="J2" s="15"/>
      <c r="K2" s="15"/>
      <c r="L2" s="16"/>
      <c r="M2" s="17"/>
      <c r="N2" s="17"/>
    </row>
    <row r="3" spans="3:14" ht="25.5" customHeight="1" x14ac:dyDescent="0.25">
      <c r="C3" s="132" t="s">
        <v>79</v>
      </c>
      <c r="D3" s="132"/>
      <c r="E3" s="132"/>
      <c r="F3" s="132"/>
      <c r="G3" s="18"/>
      <c r="H3" s="19"/>
      <c r="I3" s="20"/>
      <c r="J3" s="21"/>
      <c r="K3" s="15"/>
      <c r="L3" s="16"/>
      <c r="M3" s="17"/>
      <c r="N3" s="17"/>
    </row>
    <row r="4" spans="3:14" ht="45" x14ac:dyDescent="0.25">
      <c r="C4" s="119" t="s">
        <v>25</v>
      </c>
      <c r="D4" s="119"/>
      <c r="E4" s="119"/>
      <c r="F4" s="22" t="s">
        <v>26</v>
      </c>
      <c r="G4" s="23" t="s">
        <v>70</v>
      </c>
      <c r="H4" s="24" t="s">
        <v>69</v>
      </c>
      <c r="I4" s="25"/>
      <c r="J4" s="26"/>
      <c r="K4" s="15"/>
      <c r="L4" s="16"/>
      <c r="M4" s="17"/>
      <c r="N4" s="17"/>
    </row>
    <row r="5" spans="3:14" ht="35.25" customHeight="1" x14ac:dyDescent="0.25">
      <c r="C5" s="122" t="s">
        <v>24</v>
      </c>
      <c r="D5" s="123"/>
      <c r="E5" s="124"/>
      <c r="F5" s="27" t="s">
        <v>52</v>
      </c>
      <c r="G5" s="96"/>
      <c r="H5" s="97">
        <f>G5</f>
        <v>0</v>
      </c>
      <c r="I5" s="25"/>
      <c r="J5" s="26"/>
      <c r="K5" s="15"/>
      <c r="L5" s="16"/>
      <c r="M5" s="17"/>
      <c r="N5" s="17"/>
    </row>
    <row r="6" spans="3:14" ht="48" customHeight="1" x14ac:dyDescent="0.25">
      <c r="C6" s="133" t="s">
        <v>29</v>
      </c>
      <c r="D6" s="129" t="s">
        <v>30</v>
      </c>
      <c r="E6" s="125" t="s">
        <v>15</v>
      </c>
      <c r="F6" s="29" t="s">
        <v>16</v>
      </c>
      <c r="G6" s="120"/>
      <c r="H6" s="98">
        <f>IF(G6&lt;=G5,G6*10%,(G5-G6)*10%)</f>
        <v>0</v>
      </c>
      <c r="I6" s="25"/>
      <c r="J6" s="26"/>
      <c r="K6" s="15"/>
      <c r="L6" s="16"/>
      <c r="M6" s="17"/>
      <c r="N6" s="17"/>
    </row>
    <row r="7" spans="3:14" ht="32.25" customHeight="1" x14ac:dyDescent="0.25">
      <c r="C7" s="133"/>
      <c r="D7" s="130"/>
      <c r="E7" s="126"/>
      <c r="F7" s="29" t="s">
        <v>17</v>
      </c>
      <c r="G7" s="121"/>
      <c r="H7" s="97">
        <f>IF(G6&gt;G5,(G6-G5)*2%,0)</f>
        <v>0</v>
      </c>
      <c r="I7" s="31" t="s">
        <v>78</v>
      </c>
      <c r="J7" s="26"/>
      <c r="K7" s="15"/>
      <c r="L7" s="16"/>
      <c r="M7" s="17"/>
      <c r="N7" s="17"/>
    </row>
    <row r="8" spans="3:14" ht="31.5" customHeight="1" x14ac:dyDescent="0.25">
      <c r="C8" s="133"/>
      <c r="D8" s="130"/>
      <c r="E8" s="127" t="s">
        <v>67</v>
      </c>
      <c r="F8" s="30" t="s">
        <v>18</v>
      </c>
      <c r="G8" s="120"/>
      <c r="H8" s="97">
        <f>IF(G8&lt;=25,G8*30/100,25*30/100 )</f>
        <v>0</v>
      </c>
      <c r="I8" s="120"/>
      <c r="J8" s="28">
        <f>IF(I8&lt;=25,I8*30/100,25*30/100 )</f>
        <v>0</v>
      </c>
      <c r="L8" s="16"/>
      <c r="M8" s="32"/>
      <c r="N8" s="32"/>
    </row>
    <row r="9" spans="3:14" ht="29.25" customHeight="1" x14ac:dyDescent="0.25">
      <c r="C9" s="133"/>
      <c r="D9" s="130"/>
      <c r="E9" s="128"/>
      <c r="F9" s="33" t="s">
        <v>19</v>
      </c>
      <c r="G9" s="121"/>
      <c r="H9" s="97">
        <f>IF(G8&gt;25,(G8-25)*10%,0)</f>
        <v>0</v>
      </c>
      <c r="I9" s="121"/>
      <c r="J9" s="28">
        <f>IF(I8&gt;25,(I8-25)*10%,0)</f>
        <v>0</v>
      </c>
      <c r="K9" s="15"/>
      <c r="L9" s="16"/>
      <c r="M9" s="16"/>
      <c r="N9" s="34"/>
    </row>
    <row r="10" spans="3:14" ht="32.25" customHeight="1" x14ac:dyDescent="0.25">
      <c r="C10" s="133"/>
      <c r="D10" s="130"/>
      <c r="E10" s="127" t="s">
        <v>66</v>
      </c>
      <c r="F10" s="30" t="s">
        <v>20</v>
      </c>
      <c r="G10" s="120"/>
      <c r="H10" s="97">
        <f>IF(G10&lt;=25,G10*15/100,25*15/100 )</f>
        <v>0</v>
      </c>
      <c r="I10" s="25"/>
      <c r="J10" s="26"/>
      <c r="K10" s="15"/>
      <c r="L10" s="16"/>
      <c r="M10" s="16"/>
      <c r="N10" s="34"/>
    </row>
    <row r="11" spans="3:14" ht="34.5" customHeight="1" x14ac:dyDescent="0.25">
      <c r="C11" s="133"/>
      <c r="D11" s="130"/>
      <c r="E11" s="128"/>
      <c r="F11" s="33" t="s">
        <v>21</v>
      </c>
      <c r="G11" s="121"/>
      <c r="H11" s="97">
        <f>IF(G10&gt;25,(G10-25)*5%,0)</f>
        <v>0</v>
      </c>
      <c r="I11" s="25"/>
      <c r="J11" s="26"/>
      <c r="K11" s="15"/>
      <c r="L11" s="16"/>
      <c r="M11" s="16"/>
      <c r="N11" s="34"/>
    </row>
    <row r="12" spans="3:14" ht="45" customHeight="1" x14ac:dyDescent="0.25">
      <c r="C12" s="133"/>
      <c r="D12" s="131"/>
      <c r="E12" s="35" t="s">
        <v>54</v>
      </c>
      <c r="F12" s="33" t="s">
        <v>55</v>
      </c>
      <c r="G12" s="95"/>
      <c r="H12" s="97">
        <f>G12*10%</f>
        <v>0</v>
      </c>
      <c r="I12" s="25"/>
      <c r="J12" s="26"/>
      <c r="K12" s="15"/>
      <c r="L12" s="16"/>
      <c r="M12" s="16"/>
      <c r="N12" s="34"/>
    </row>
    <row r="13" spans="3:14" ht="42.75" customHeight="1" x14ac:dyDescent="0.25">
      <c r="C13" s="133"/>
      <c r="D13" s="133" t="s">
        <v>31</v>
      </c>
      <c r="E13" s="35" t="s">
        <v>67</v>
      </c>
      <c r="F13" s="29" t="s">
        <v>22</v>
      </c>
      <c r="G13" s="96"/>
      <c r="H13" s="98">
        <f>G13*50/100</f>
        <v>0</v>
      </c>
      <c r="I13" s="36"/>
      <c r="J13" s="37"/>
      <c r="K13" s="36"/>
      <c r="L13" s="17"/>
      <c r="M13" s="16"/>
      <c r="N13" s="34"/>
    </row>
    <row r="14" spans="3:14" ht="50.25" customHeight="1" thickBot="1" x14ac:dyDescent="0.3">
      <c r="C14" s="133"/>
      <c r="D14" s="133"/>
      <c r="E14" s="35" t="s">
        <v>66</v>
      </c>
      <c r="F14" s="29" t="s">
        <v>23</v>
      </c>
      <c r="G14" s="96"/>
      <c r="H14" s="99">
        <f>G14*25/100</f>
        <v>0</v>
      </c>
      <c r="I14" s="36"/>
      <c r="J14" s="36"/>
      <c r="K14" s="36"/>
      <c r="L14" s="17"/>
      <c r="M14" s="16"/>
      <c r="N14" s="34"/>
    </row>
    <row r="15" spans="3:14" ht="33" customHeight="1" thickBot="1" x14ac:dyDescent="0.3">
      <c r="C15" s="137" t="s">
        <v>27</v>
      </c>
      <c r="D15" s="138"/>
      <c r="E15" s="138"/>
      <c r="F15" s="138"/>
      <c r="G15" s="139"/>
      <c r="H15" s="38">
        <f>SUM(H5+H6+H7+H8+H9+H10+H11+H12+H13+H14+J8+J9)</f>
        <v>0</v>
      </c>
      <c r="I15" s="36"/>
      <c r="J15" s="36"/>
      <c r="K15" s="36"/>
      <c r="L15" s="17"/>
      <c r="M15" s="16"/>
      <c r="N15" s="16"/>
    </row>
    <row r="16" spans="3:14" ht="15.75" customHeight="1" thickBot="1" x14ac:dyDescent="0.3">
      <c r="C16" s="18"/>
      <c r="D16" s="18"/>
      <c r="E16" s="18"/>
      <c r="F16" s="36"/>
      <c r="G16" s="36"/>
      <c r="H16" s="36"/>
      <c r="I16" s="36"/>
      <c r="J16" s="36"/>
      <c r="K16" s="36"/>
      <c r="L16" s="17"/>
      <c r="M16" s="17"/>
      <c r="N16" s="17"/>
    </row>
    <row r="17" spans="3:14" ht="19.5" customHeight="1" thickBot="1" x14ac:dyDescent="0.3">
      <c r="C17" s="134" t="s">
        <v>50</v>
      </c>
      <c r="D17" s="135"/>
      <c r="E17" s="135"/>
      <c r="F17" s="135"/>
      <c r="G17" s="136"/>
      <c r="H17" s="87"/>
      <c r="I17" s="25"/>
      <c r="J17" s="15"/>
      <c r="K17" s="36"/>
      <c r="L17" s="17"/>
      <c r="M17" s="17"/>
      <c r="N17" s="17"/>
    </row>
    <row r="18" spans="3:14" ht="29.25" customHeight="1" x14ac:dyDescent="0.25">
      <c r="C18" s="20"/>
      <c r="D18" s="20"/>
      <c r="E18" s="20"/>
      <c r="F18" s="20"/>
      <c r="G18" s="20"/>
      <c r="H18" s="21"/>
      <c r="I18" s="25"/>
      <c r="J18" s="15"/>
      <c r="K18" s="36"/>
      <c r="L18" s="17"/>
      <c r="M18" s="17"/>
      <c r="N18" s="17"/>
    </row>
    <row r="19" spans="3:14" ht="38.25" customHeight="1" x14ac:dyDescent="0.25">
      <c r="C19" s="143" t="s">
        <v>14</v>
      </c>
      <c r="D19" s="144"/>
      <c r="E19" s="144"/>
      <c r="F19" s="144"/>
      <c r="G19" s="144"/>
      <c r="H19" s="144"/>
      <c r="I19" s="144"/>
      <c r="J19" s="145"/>
      <c r="K19" s="18"/>
    </row>
    <row r="20" spans="3:14" ht="33" customHeight="1" x14ac:dyDescent="0.25">
      <c r="C20" s="146" t="s">
        <v>33</v>
      </c>
      <c r="D20" s="147"/>
      <c r="E20" s="147"/>
      <c r="F20" s="147"/>
      <c r="G20" s="147"/>
      <c r="H20" s="147"/>
      <c r="I20" s="147"/>
      <c r="J20" s="148"/>
      <c r="K20" s="18"/>
    </row>
    <row r="21" spans="3:14" x14ac:dyDescent="0.25">
      <c r="C21" s="146" t="s">
        <v>32</v>
      </c>
      <c r="D21" s="147"/>
      <c r="E21" s="147"/>
      <c r="F21" s="147"/>
      <c r="G21" s="147"/>
      <c r="H21" s="147"/>
      <c r="I21" s="147"/>
      <c r="J21" s="148"/>
      <c r="K21" s="18"/>
    </row>
    <row r="22" spans="3:14" ht="19.5" customHeight="1" x14ac:dyDescent="0.25">
      <c r="C22" s="146" t="s">
        <v>34</v>
      </c>
      <c r="D22" s="147"/>
      <c r="E22" s="147"/>
      <c r="F22" s="147"/>
      <c r="G22" s="147"/>
      <c r="H22" s="147"/>
      <c r="I22" s="147"/>
      <c r="J22" s="148"/>
      <c r="K22" s="18"/>
    </row>
    <row r="23" spans="3:14" ht="119.25" customHeight="1" x14ac:dyDescent="0.25">
      <c r="C23" s="140" t="s">
        <v>68</v>
      </c>
      <c r="D23" s="141"/>
      <c r="E23" s="141"/>
      <c r="F23" s="141"/>
      <c r="G23" s="141"/>
      <c r="H23" s="141"/>
      <c r="I23" s="141"/>
      <c r="J23" s="142"/>
      <c r="K23" s="18"/>
    </row>
  </sheetData>
  <sheetProtection algorithmName="SHA-512" hashValue="nDf2xdVNzA8g4gasDr/yY3zb/geY7EiECqr88tc/hrKKJ3TAq6M7+NgchBTKw5ycTF1GwlNpwl6wBCbYi4cz9A==" saltValue="+9Sugp40rKmPePJNWkfBrg==" spinCount="100000" sheet="1" objects="1" scenarios="1"/>
  <mergeCells count="21">
    <mergeCell ref="C23:J23"/>
    <mergeCell ref="C19:J19"/>
    <mergeCell ref="C20:J20"/>
    <mergeCell ref="C21:J21"/>
    <mergeCell ref="C22:J22"/>
    <mergeCell ref="I8:I9"/>
    <mergeCell ref="D13:D14"/>
    <mergeCell ref="C17:G17"/>
    <mergeCell ref="C6:C14"/>
    <mergeCell ref="E10:E11"/>
    <mergeCell ref="C15:G15"/>
    <mergeCell ref="C2:H2"/>
    <mergeCell ref="C4:E4"/>
    <mergeCell ref="G6:G7"/>
    <mergeCell ref="G8:G9"/>
    <mergeCell ref="C5:E5"/>
    <mergeCell ref="E6:E7"/>
    <mergeCell ref="E8:E9"/>
    <mergeCell ref="D6:D12"/>
    <mergeCell ref="G10:G11"/>
    <mergeCell ref="C3:F3"/>
  </mergeCells>
  <phoneticPr fontId="2" type="noConversion"/>
  <pageMargins left="0.7" right="0.7" top="0.75" bottom="0.75" header="0.3" footer="0.3"/>
  <pageSetup paperSize="9"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6"/>
  <sheetViews>
    <sheetView showGridLines="0" zoomScale="90" zoomScaleNormal="90" workbookViewId="0">
      <selection activeCell="H25" sqref="H25"/>
    </sheetView>
  </sheetViews>
  <sheetFormatPr defaultRowHeight="15" x14ac:dyDescent="0.25"/>
  <cols>
    <col min="1" max="1" width="2.85546875" style="39" customWidth="1"/>
    <col min="2" max="2" width="31.42578125" style="39" customWidth="1"/>
    <col min="3" max="3" width="16.42578125" style="39" customWidth="1"/>
    <col min="4" max="4" width="9.5703125" style="39" customWidth="1"/>
    <col min="5" max="5" width="21.140625" style="39" customWidth="1"/>
    <col min="6" max="6" width="2.28515625" style="39" customWidth="1"/>
    <col min="7" max="7" width="2" style="39" customWidth="1"/>
    <col min="8" max="8" width="18.42578125" style="39" customWidth="1"/>
    <col min="9" max="9" width="16.5703125" style="39" customWidth="1"/>
    <col min="10" max="10" width="10.7109375" style="39" bestFit="1" customWidth="1"/>
    <col min="11" max="16384" width="9.140625" style="39"/>
  </cols>
  <sheetData>
    <row r="1" spans="2:12" ht="15.75" thickBot="1" x14ac:dyDescent="0.3"/>
    <row r="2" spans="2:12" ht="30.75" thickBot="1" x14ac:dyDescent="0.3">
      <c r="B2" s="116" t="s">
        <v>35</v>
      </c>
      <c r="C2" s="117"/>
      <c r="D2" s="117"/>
      <c r="E2" s="118"/>
      <c r="F2" s="40"/>
      <c r="G2" s="40"/>
      <c r="H2" s="41" t="s">
        <v>1</v>
      </c>
      <c r="I2" s="42" t="s">
        <v>2</v>
      </c>
      <c r="J2" s="43"/>
      <c r="K2" s="14"/>
      <c r="L2" s="14"/>
    </row>
    <row r="3" spans="2:12" x14ac:dyDescent="0.25">
      <c r="B3" s="44"/>
      <c r="C3" s="45"/>
      <c r="D3" s="20"/>
      <c r="E3" s="20"/>
      <c r="F3" s="20"/>
      <c r="G3" s="20"/>
      <c r="H3" s="46" t="s">
        <v>3</v>
      </c>
      <c r="I3" s="47">
        <v>0</v>
      </c>
      <c r="J3" s="48"/>
      <c r="K3" s="14"/>
      <c r="L3" s="14"/>
    </row>
    <row r="4" spans="2:12" ht="30" customHeight="1" x14ac:dyDescent="0.25">
      <c r="B4" s="156" t="s">
        <v>74</v>
      </c>
      <c r="C4" s="158" t="s">
        <v>56</v>
      </c>
      <c r="D4" s="159"/>
      <c r="E4" s="49" t="s">
        <v>75</v>
      </c>
      <c r="F4" s="50"/>
      <c r="G4" s="20"/>
      <c r="H4" s="51" t="s">
        <v>4</v>
      </c>
      <c r="I4" s="52">
        <v>0.19500000000000001</v>
      </c>
      <c r="J4" s="48"/>
      <c r="K4" s="14"/>
      <c r="L4" s="14"/>
    </row>
    <row r="5" spans="2:12" x14ac:dyDescent="0.25">
      <c r="B5" s="157"/>
      <c r="C5" s="160"/>
      <c r="D5" s="161"/>
      <c r="E5" s="88"/>
      <c r="F5" s="50"/>
      <c r="G5" s="20"/>
      <c r="H5" s="51" t="s">
        <v>5</v>
      </c>
      <c r="I5" s="52">
        <v>0.191</v>
      </c>
      <c r="J5" s="48"/>
      <c r="K5" s="14"/>
      <c r="L5" s="14"/>
    </row>
    <row r="6" spans="2:12" x14ac:dyDescent="0.25">
      <c r="B6" s="53"/>
      <c r="C6" s="54"/>
      <c r="D6" s="55"/>
      <c r="E6" s="50"/>
      <c r="F6" s="50"/>
      <c r="G6" s="20"/>
      <c r="H6" s="51" t="s">
        <v>6</v>
      </c>
      <c r="I6" s="52">
        <v>0.189</v>
      </c>
      <c r="J6" s="48"/>
      <c r="K6" s="14"/>
      <c r="L6" s="14"/>
    </row>
    <row r="7" spans="2:12" x14ac:dyDescent="0.25">
      <c r="B7" s="56" t="s">
        <v>53</v>
      </c>
      <c r="C7" s="158" t="s">
        <v>77</v>
      </c>
      <c r="D7" s="159"/>
      <c r="E7" s="49" t="s">
        <v>76</v>
      </c>
      <c r="F7" s="50"/>
      <c r="G7" s="20"/>
      <c r="H7" s="51" t="s">
        <v>7</v>
      </c>
      <c r="I7" s="52">
        <v>0.06</v>
      </c>
      <c r="J7" s="48"/>
      <c r="K7" s="14"/>
      <c r="L7" s="14"/>
    </row>
    <row r="8" spans="2:12" x14ac:dyDescent="0.25">
      <c r="B8" s="56"/>
      <c r="C8" s="162"/>
      <c r="D8" s="163"/>
      <c r="E8" s="89"/>
      <c r="F8" s="50"/>
      <c r="G8" s="20"/>
      <c r="H8" s="51" t="s">
        <v>8</v>
      </c>
      <c r="I8" s="52">
        <v>0.15</v>
      </c>
      <c r="J8" s="48"/>
      <c r="K8" s="14"/>
      <c r="L8" s="14"/>
    </row>
    <row r="9" spans="2:12" x14ac:dyDescent="0.25">
      <c r="B9" s="57"/>
      <c r="C9" s="58"/>
      <c r="D9" s="58"/>
      <c r="E9" s="58"/>
      <c r="F9" s="50"/>
      <c r="G9" s="20"/>
      <c r="H9" s="51" t="s">
        <v>9</v>
      </c>
      <c r="I9" s="52">
        <v>5.8999999999999997E-2</v>
      </c>
      <c r="J9" s="48"/>
      <c r="K9" s="14"/>
      <c r="L9" s="14"/>
    </row>
    <row r="10" spans="2:12" x14ac:dyDescent="0.25">
      <c r="B10" s="56" t="s">
        <v>13</v>
      </c>
      <c r="C10" s="59" t="s">
        <v>36</v>
      </c>
      <c r="D10" s="59" t="s">
        <v>37</v>
      </c>
      <c r="E10" s="59" t="s">
        <v>38</v>
      </c>
      <c r="F10" s="20"/>
      <c r="G10" s="20"/>
      <c r="H10" s="51" t="s">
        <v>10</v>
      </c>
      <c r="I10" s="52">
        <v>0.2</v>
      </c>
      <c r="J10" s="48"/>
      <c r="K10" s="14"/>
      <c r="L10" s="14"/>
    </row>
    <row r="11" spans="2:12" x14ac:dyDescent="0.25">
      <c r="B11" s="51" t="s">
        <v>39</v>
      </c>
      <c r="C11" s="90"/>
      <c r="D11" s="90"/>
      <c r="E11" s="90"/>
      <c r="F11" s="20"/>
      <c r="G11" s="20"/>
      <c r="H11" s="51" t="s">
        <v>11</v>
      </c>
      <c r="I11" s="52">
        <v>1.4999999999999999E-2</v>
      </c>
      <c r="J11" s="48"/>
      <c r="K11" s="14"/>
      <c r="L11" s="14"/>
    </row>
    <row r="12" spans="2:12" x14ac:dyDescent="0.25">
      <c r="B12" s="51" t="s">
        <v>44</v>
      </c>
      <c r="C12" s="91"/>
      <c r="D12" s="91"/>
      <c r="E12" s="91"/>
      <c r="F12" s="20"/>
      <c r="G12" s="20"/>
      <c r="H12" s="60"/>
      <c r="I12" s="60"/>
      <c r="J12" s="48"/>
      <c r="K12" s="14"/>
      <c r="L12" s="14"/>
    </row>
    <row r="13" spans="2:12" x14ac:dyDescent="0.25">
      <c r="B13" s="57"/>
      <c r="C13" s="20"/>
      <c r="D13" s="20"/>
      <c r="E13" s="20"/>
      <c r="F13" s="20"/>
      <c r="G13" s="20"/>
      <c r="H13" s="60"/>
      <c r="I13" s="60"/>
      <c r="J13" s="48"/>
      <c r="K13" s="14"/>
      <c r="L13" s="14"/>
    </row>
    <row r="14" spans="2:12" x14ac:dyDescent="0.25">
      <c r="B14" s="61" t="s">
        <v>71</v>
      </c>
      <c r="C14" s="92"/>
      <c r="D14" s="153" t="s">
        <v>72</v>
      </c>
      <c r="E14" s="154">
        <f>(C15-C14)/365</f>
        <v>0</v>
      </c>
      <c r="F14" s="62"/>
      <c r="G14" s="63"/>
      <c r="H14" s="60"/>
      <c r="I14" s="60"/>
      <c r="J14" s="48"/>
      <c r="K14" s="14"/>
      <c r="L14" s="14"/>
    </row>
    <row r="15" spans="2:12" x14ac:dyDescent="0.25">
      <c r="B15" s="61" t="s">
        <v>73</v>
      </c>
      <c r="C15" s="92"/>
      <c r="D15" s="153"/>
      <c r="E15" s="155"/>
      <c r="F15" s="20"/>
      <c r="G15" s="20"/>
      <c r="H15" s="60"/>
      <c r="I15" s="60"/>
      <c r="J15" s="48"/>
      <c r="K15" s="14"/>
      <c r="L15" s="14"/>
    </row>
    <row r="16" spans="2:12" x14ac:dyDescent="0.25">
      <c r="B16" s="61"/>
      <c r="C16" s="13"/>
      <c r="D16" s="20"/>
      <c r="E16" s="20"/>
      <c r="F16" s="20"/>
      <c r="G16" s="20"/>
      <c r="H16" s="60"/>
      <c r="I16" s="60"/>
      <c r="J16" s="48"/>
      <c r="K16" s="14"/>
      <c r="L16" s="14"/>
    </row>
    <row r="17" spans="2:12" x14ac:dyDescent="0.25">
      <c r="B17" s="149" t="s">
        <v>12</v>
      </c>
      <c r="C17" s="150"/>
      <c r="D17" s="20"/>
      <c r="E17" s="20"/>
      <c r="F17" s="20"/>
      <c r="G17" s="20"/>
      <c r="H17" s="20"/>
      <c r="I17" s="20"/>
      <c r="J17" s="48"/>
      <c r="K17" s="14"/>
      <c r="L17" s="14"/>
    </row>
    <row r="18" spans="2:12" ht="51" customHeight="1" x14ac:dyDescent="0.25">
      <c r="B18" s="51" t="s">
        <v>41</v>
      </c>
      <c r="C18" s="93"/>
      <c r="D18" s="20"/>
      <c r="E18" s="20"/>
      <c r="F18" s="15"/>
      <c r="G18" s="20"/>
      <c r="H18" s="20"/>
      <c r="I18" s="20"/>
      <c r="J18" s="48"/>
      <c r="K18" s="14"/>
      <c r="L18" s="14"/>
    </row>
    <row r="19" spans="2:12" ht="29.25" x14ac:dyDescent="0.25">
      <c r="B19" s="51" t="s">
        <v>40</v>
      </c>
      <c r="C19" s="94"/>
      <c r="D19" s="20"/>
      <c r="E19" s="20"/>
      <c r="F19" s="20"/>
      <c r="G19" s="20"/>
      <c r="H19" s="20"/>
      <c r="I19" s="20"/>
      <c r="J19" s="48"/>
      <c r="K19" s="14"/>
      <c r="L19" s="14"/>
    </row>
    <row r="20" spans="2:12" ht="43.5" x14ac:dyDescent="0.25">
      <c r="B20" s="51" t="s">
        <v>42</v>
      </c>
      <c r="C20" s="12">
        <f>E14</f>
        <v>0</v>
      </c>
      <c r="D20" s="20"/>
      <c r="E20" s="20"/>
      <c r="F20" s="20"/>
      <c r="G20" s="20"/>
      <c r="H20" s="20"/>
      <c r="I20" s="20"/>
      <c r="J20" s="48"/>
      <c r="K20" s="14"/>
      <c r="L20" s="14"/>
    </row>
    <row r="21" spans="2:12" x14ac:dyDescent="0.25">
      <c r="B21" s="51" t="s">
        <v>43</v>
      </c>
      <c r="C21" s="64">
        <f>Verifica_superfici!H15</f>
        <v>0</v>
      </c>
      <c r="D21" s="65"/>
      <c r="E21" s="20"/>
      <c r="F21" s="20"/>
      <c r="G21" s="20"/>
      <c r="H21" s="20"/>
      <c r="I21" s="20"/>
      <c r="J21" s="48"/>
      <c r="K21" s="14"/>
      <c r="L21" s="14"/>
    </row>
    <row r="22" spans="2:12" x14ac:dyDescent="0.25">
      <c r="B22" s="66" t="s">
        <v>45</v>
      </c>
      <c r="C22" s="64">
        <f>(C18-(C18*((0.8+C19)/100)*C20))*C21</f>
        <v>0</v>
      </c>
      <c r="D22" s="20"/>
      <c r="E22" s="20"/>
      <c r="F22" s="20"/>
      <c r="G22" s="20"/>
      <c r="H22" s="20"/>
      <c r="I22" s="20"/>
      <c r="J22" s="48"/>
      <c r="K22" s="14"/>
      <c r="L22" s="14"/>
    </row>
    <row r="23" spans="2:12" x14ac:dyDescent="0.25">
      <c r="B23" s="67"/>
      <c r="C23" s="68"/>
      <c r="D23" s="20"/>
      <c r="E23" s="20"/>
      <c r="F23" s="20"/>
      <c r="G23" s="20"/>
      <c r="H23" s="20"/>
      <c r="I23" s="20"/>
      <c r="J23" s="48"/>
      <c r="K23" s="14"/>
      <c r="L23" s="14"/>
    </row>
    <row r="24" spans="2:12" x14ac:dyDescent="0.25">
      <c r="B24" s="151" t="s">
        <v>0</v>
      </c>
      <c r="C24" s="152"/>
      <c r="D24" s="20"/>
      <c r="E24" s="20"/>
      <c r="F24" s="20"/>
      <c r="G24" s="20"/>
      <c r="H24" s="20"/>
      <c r="I24" s="20"/>
      <c r="J24" s="48"/>
      <c r="K24" s="14"/>
      <c r="L24" s="14"/>
    </row>
    <row r="25" spans="2:12" ht="43.5" x14ac:dyDescent="0.25">
      <c r="B25" s="51" t="s">
        <v>41</v>
      </c>
      <c r="C25" s="93"/>
      <c r="D25" s="20"/>
      <c r="E25" s="20"/>
      <c r="F25" s="20"/>
      <c r="G25" s="20"/>
      <c r="H25" s="20"/>
      <c r="I25" s="20"/>
      <c r="J25" s="48"/>
      <c r="K25" s="14"/>
      <c r="L25" s="14"/>
    </row>
    <row r="26" spans="2:12" ht="29.25" x14ac:dyDescent="0.25">
      <c r="B26" s="51" t="s">
        <v>40</v>
      </c>
      <c r="C26" s="94"/>
      <c r="D26" s="15"/>
      <c r="E26" s="20"/>
      <c r="F26" s="20"/>
      <c r="G26" s="20"/>
      <c r="H26" s="20"/>
      <c r="I26" s="20"/>
      <c r="J26" s="48"/>
      <c r="K26" s="14"/>
      <c r="L26" s="14"/>
    </row>
    <row r="27" spans="2:12" ht="43.5" x14ac:dyDescent="0.25">
      <c r="B27" s="51" t="s">
        <v>42</v>
      </c>
      <c r="C27" s="12">
        <f>E14</f>
        <v>0</v>
      </c>
      <c r="D27" s="15"/>
      <c r="E27" s="20"/>
      <c r="F27" s="20"/>
      <c r="G27" s="20"/>
      <c r="H27" s="20"/>
      <c r="I27" s="20"/>
      <c r="J27" s="48"/>
      <c r="K27" s="14"/>
      <c r="L27" s="14"/>
    </row>
    <row r="28" spans="2:12" x14ac:dyDescent="0.25">
      <c r="B28" s="51" t="s">
        <v>51</v>
      </c>
      <c r="C28" s="69">
        <f>Verifica_superfici!H17</f>
        <v>0</v>
      </c>
      <c r="D28" s="15"/>
      <c r="E28" s="20"/>
      <c r="F28" s="20"/>
      <c r="G28" s="20"/>
      <c r="H28" s="20"/>
      <c r="I28" s="20"/>
      <c r="J28" s="48"/>
      <c r="K28" s="14"/>
      <c r="L28" s="14"/>
    </row>
    <row r="29" spans="2:12" x14ac:dyDescent="0.25">
      <c r="B29" s="66" t="s">
        <v>45</v>
      </c>
      <c r="C29" s="64">
        <f>(C25-(C25*((0.8+C26)/100)*C27))*C28</f>
        <v>0</v>
      </c>
      <c r="D29" s="15"/>
      <c r="E29" s="20"/>
      <c r="F29" s="20"/>
      <c r="G29" s="20"/>
      <c r="H29" s="20"/>
      <c r="I29" s="50"/>
      <c r="J29" s="70"/>
      <c r="K29" s="14"/>
      <c r="L29" s="14"/>
    </row>
    <row r="30" spans="2:12" ht="19.5" customHeight="1" thickBot="1" x14ac:dyDescent="0.3">
      <c r="B30" s="71"/>
      <c r="C30" s="25"/>
      <c r="D30" s="15"/>
      <c r="E30" s="20"/>
      <c r="F30" s="20"/>
      <c r="G30" s="20"/>
      <c r="H30" s="20"/>
      <c r="I30" s="20"/>
      <c r="J30" s="48"/>
      <c r="K30" s="14"/>
      <c r="L30" s="14"/>
    </row>
    <row r="31" spans="2:12" ht="35.25" customHeight="1" thickBot="1" x14ac:dyDescent="0.3">
      <c r="B31" s="72" t="s">
        <v>46</v>
      </c>
      <c r="C31" s="73">
        <f>C22+C29</f>
        <v>0</v>
      </c>
      <c r="D31" s="15"/>
      <c r="E31" s="20"/>
      <c r="F31" s="20"/>
      <c r="G31" s="20"/>
      <c r="H31" s="20"/>
      <c r="I31" s="50"/>
      <c r="J31" s="70"/>
      <c r="K31" s="14"/>
      <c r="L31" s="14"/>
    </row>
    <row r="32" spans="2:12" x14ac:dyDescent="0.25">
      <c r="B32" s="74"/>
      <c r="C32" s="75"/>
      <c r="D32" s="75"/>
      <c r="E32" s="76"/>
      <c r="F32" s="76"/>
      <c r="G32" s="76"/>
      <c r="H32" s="76"/>
      <c r="I32" s="76"/>
      <c r="J32" s="77"/>
      <c r="K32" s="14"/>
      <c r="L32" s="14"/>
    </row>
    <row r="33" spans="2:12" ht="15.75" x14ac:dyDescent="0.25">
      <c r="B33" s="78"/>
      <c r="C33" s="17"/>
      <c r="D33" s="17"/>
      <c r="E33" s="14"/>
      <c r="F33" s="14"/>
      <c r="G33" s="14"/>
      <c r="H33" s="14"/>
      <c r="I33" s="14"/>
      <c r="J33" s="14"/>
      <c r="K33" s="14"/>
      <c r="L33" s="14"/>
    </row>
    <row r="34" spans="2:12" ht="31.5" customHeight="1" x14ac:dyDescent="0.25">
      <c r="B34" s="78"/>
      <c r="C34" s="17"/>
      <c r="D34" s="17"/>
      <c r="E34" s="14"/>
      <c r="F34" s="14"/>
      <c r="G34" s="14"/>
      <c r="H34" s="14"/>
      <c r="I34" s="14"/>
      <c r="J34" s="14"/>
      <c r="K34" s="14"/>
      <c r="L34" s="14"/>
    </row>
    <row r="35" spans="2:12" x14ac:dyDescent="0.25">
      <c r="B35" s="17"/>
      <c r="C35" s="17"/>
      <c r="D35" s="17"/>
      <c r="E35" s="14"/>
      <c r="F35" s="14"/>
      <c r="G35" s="14"/>
      <c r="H35" s="14"/>
      <c r="I35" s="14"/>
      <c r="J35" s="14"/>
      <c r="K35" s="14"/>
      <c r="L35" s="14"/>
    </row>
    <row r="36" spans="2:12" x14ac:dyDescent="0.25">
      <c r="B36" s="17"/>
      <c r="C36" s="17"/>
      <c r="D36" s="17"/>
      <c r="E36" s="14"/>
      <c r="F36" s="14"/>
      <c r="G36" s="14"/>
      <c r="H36" s="14"/>
      <c r="I36" s="14"/>
      <c r="J36" s="14"/>
      <c r="K36" s="14"/>
      <c r="L36" s="14"/>
    </row>
    <row r="37" spans="2:12" x14ac:dyDescent="0.25">
      <c r="B37" s="79"/>
      <c r="C37" s="17"/>
      <c r="D37" s="17"/>
      <c r="E37" s="14"/>
      <c r="F37" s="14"/>
      <c r="G37" s="14"/>
      <c r="H37" s="14"/>
      <c r="I37" s="14"/>
      <c r="J37" s="14"/>
      <c r="K37" s="14"/>
      <c r="L37" s="14"/>
    </row>
    <row r="38" spans="2:12" ht="15.75" x14ac:dyDescent="0.25">
      <c r="B38" s="78"/>
      <c r="C38" s="17"/>
      <c r="D38" s="17"/>
      <c r="E38" s="14"/>
      <c r="F38" s="14"/>
      <c r="G38" s="14"/>
      <c r="H38" s="14"/>
      <c r="I38" s="14"/>
      <c r="J38" s="14"/>
      <c r="K38" s="14"/>
      <c r="L38" s="14"/>
    </row>
    <row r="39" spans="2:12" ht="15.75" x14ac:dyDescent="0.25">
      <c r="B39" s="78"/>
      <c r="C39" s="80"/>
      <c r="D39" s="17"/>
      <c r="E39" s="14"/>
      <c r="F39" s="14"/>
      <c r="G39" s="14"/>
      <c r="H39" s="14"/>
      <c r="I39" s="14"/>
      <c r="J39" s="14"/>
      <c r="K39" s="14"/>
      <c r="L39" s="14"/>
    </row>
    <row r="40" spans="2:12" ht="15.75" x14ac:dyDescent="0.25">
      <c r="B40" s="78"/>
      <c r="C40" s="81"/>
      <c r="D40" s="17"/>
      <c r="E40" s="14"/>
      <c r="F40" s="14"/>
      <c r="G40" s="14"/>
      <c r="H40" s="14"/>
      <c r="I40" s="14"/>
      <c r="J40" s="14"/>
      <c r="K40" s="14"/>
      <c r="L40" s="14"/>
    </row>
    <row r="41" spans="2:12" ht="15.75" x14ac:dyDescent="0.25">
      <c r="B41" s="78"/>
      <c r="C41" s="82"/>
      <c r="D41" s="17"/>
      <c r="E41" s="14"/>
      <c r="F41" s="14"/>
      <c r="G41" s="14"/>
      <c r="H41" s="14"/>
      <c r="I41" s="14"/>
      <c r="J41" s="14"/>
      <c r="K41" s="14"/>
      <c r="L41" s="14"/>
    </row>
    <row r="42" spans="2:12" ht="15.75" x14ac:dyDescent="0.25">
      <c r="B42" s="78"/>
      <c r="C42" s="17"/>
      <c r="D42" s="17"/>
      <c r="E42" s="14"/>
      <c r="F42" s="14"/>
      <c r="G42" s="14"/>
      <c r="H42" s="14"/>
      <c r="I42" s="14"/>
      <c r="J42" s="14"/>
      <c r="K42" s="14"/>
      <c r="L42" s="14"/>
    </row>
    <row r="43" spans="2:12" ht="15.75" x14ac:dyDescent="0.25">
      <c r="B43" s="78"/>
      <c r="C43" s="17"/>
      <c r="D43" s="17"/>
      <c r="E43" s="14"/>
      <c r="F43" s="14"/>
      <c r="G43" s="14"/>
      <c r="H43" s="14"/>
      <c r="I43" s="14"/>
      <c r="J43" s="14"/>
      <c r="K43" s="14"/>
      <c r="L43" s="14"/>
    </row>
    <row r="44" spans="2:12" ht="15.75" x14ac:dyDescent="0.25">
      <c r="B44" s="78"/>
      <c r="C44" s="17"/>
      <c r="D44" s="17"/>
      <c r="E44" s="14"/>
      <c r="F44" s="14"/>
      <c r="G44" s="14"/>
      <c r="H44" s="14"/>
      <c r="I44" s="14"/>
      <c r="J44" s="14"/>
      <c r="K44" s="14"/>
      <c r="L44" s="14"/>
    </row>
    <row r="45" spans="2:12" ht="15.75" x14ac:dyDescent="0.25">
      <c r="B45" s="78"/>
      <c r="C45" s="17"/>
      <c r="D45" s="17"/>
      <c r="E45" s="14"/>
      <c r="F45" s="14"/>
      <c r="G45" s="14"/>
      <c r="H45" s="14"/>
      <c r="I45" s="14"/>
      <c r="J45" s="14"/>
      <c r="K45" s="14"/>
      <c r="L45" s="14"/>
    </row>
    <row r="46" spans="2:12" ht="15.75" x14ac:dyDescent="0.25">
      <c r="B46" s="78"/>
      <c r="C46" s="17"/>
      <c r="D46" s="17"/>
      <c r="E46" s="14"/>
      <c r="F46" s="14"/>
      <c r="G46" s="14"/>
      <c r="H46" s="14"/>
      <c r="I46" s="14"/>
      <c r="J46" s="14"/>
      <c r="K46" s="14"/>
      <c r="L46" s="14"/>
    </row>
    <row r="47" spans="2:12" x14ac:dyDescent="0.25">
      <c r="B47" s="17"/>
      <c r="C47" s="17"/>
      <c r="D47" s="17"/>
      <c r="E47" s="14"/>
      <c r="F47" s="14"/>
      <c r="G47" s="14"/>
      <c r="H47" s="14"/>
      <c r="I47" s="14"/>
      <c r="J47" s="14"/>
      <c r="K47" s="14"/>
      <c r="L47" s="14"/>
    </row>
    <row r="48" spans="2:12" x14ac:dyDescent="0.25">
      <c r="B48" s="83"/>
      <c r="C48" s="84"/>
      <c r="D48" s="17"/>
      <c r="E48" s="14"/>
      <c r="F48" s="14"/>
      <c r="G48" s="14"/>
      <c r="H48" s="14"/>
      <c r="I48" s="14"/>
      <c r="J48" s="14"/>
      <c r="K48" s="14"/>
      <c r="L48" s="14"/>
    </row>
    <row r="49" spans="2:12" ht="17.25" customHeight="1" x14ac:dyDescent="0.25">
      <c r="B49" s="17"/>
      <c r="C49" s="17"/>
      <c r="D49" s="17"/>
      <c r="E49" s="14"/>
      <c r="F49" s="14"/>
      <c r="G49" s="14"/>
      <c r="H49" s="14"/>
      <c r="I49" s="14"/>
      <c r="J49" s="14"/>
      <c r="K49" s="14"/>
      <c r="L49" s="14"/>
    </row>
    <row r="50" spans="2:12" x14ac:dyDescent="0.25">
      <c r="B50" s="17"/>
      <c r="C50" s="17"/>
      <c r="D50" s="17"/>
      <c r="E50" s="14"/>
      <c r="F50" s="14"/>
      <c r="G50" s="14"/>
      <c r="H50" s="14"/>
      <c r="I50" s="14"/>
      <c r="J50" s="14"/>
      <c r="K50" s="14"/>
      <c r="L50" s="14"/>
    </row>
    <row r="51" spans="2:12" x14ac:dyDescent="0.25">
      <c r="B51" s="85"/>
      <c r="C51" s="86"/>
      <c r="D51" s="17"/>
      <c r="E51" s="14"/>
      <c r="F51" s="14"/>
      <c r="G51" s="14"/>
      <c r="H51" s="14"/>
      <c r="I51" s="14"/>
      <c r="J51" s="14"/>
      <c r="K51" s="14"/>
      <c r="L51" s="14"/>
    </row>
    <row r="52" spans="2:12" x14ac:dyDescent="0.25">
      <c r="B52" s="17"/>
      <c r="C52" s="86"/>
      <c r="D52" s="17"/>
      <c r="E52" s="14"/>
      <c r="F52" s="14"/>
      <c r="G52" s="14"/>
      <c r="H52" s="14"/>
      <c r="I52" s="14"/>
      <c r="J52" s="14"/>
      <c r="K52" s="14"/>
      <c r="L52" s="14"/>
    </row>
    <row r="53" spans="2:12" x14ac:dyDescent="0.25">
      <c r="B53" s="14"/>
      <c r="C53" s="14"/>
      <c r="D53" s="14"/>
      <c r="E53" s="14"/>
      <c r="F53" s="14"/>
      <c r="G53" s="14"/>
      <c r="H53" s="14"/>
      <c r="I53" s="14"/>
      <c r="J53" s="14"/>
      <c r="K53" s="14"/>
      <c r="L53" s="14"/>
    </row>
    <row r="54" spans="2:12" x14ac:dyDescent="0.25">
      <c r="B54" s="14"/>
      <c r="C54" s="14"/>
      <c r="D54" s="14"/>
      <c r="E54" s="14"/>
      <c r="F54" s="14"/>
      <c r="G54" s="14"/>
      <c r="H54" s="14"/>
      <c r="I54" s="14"/>
      <c r="J54" s="14"/>
      <c r="K54" s="14"/>
      <c r="L54" s="14"/>
    </row>
    <row r="55" spans="2:12" x14ac:dyDescent="0.25">
      <c r="B55" s="14"/>
      <c r="C55" s="14"/>
      <c r="D55" s="14"/>
      <c r="E55" s="14"/>
      <c r="F55" s="14"/>
      <c r="G55" s="14"/>
      <c r="H55" s="14"/>
      <c r="I55" s="14"/>
      <c r="J55" s="14"/>
      <c r="K55" s="14"/>
      <c r="L55" s="14"/>
    </row>
    <row r="56" spans="2:12" x14ac:dyDescent="0.25">
      <c r="B56" s="14"/>
      <c r="C56" s="14"/>
      <c r="D56" s="14"/>
      <c r="E56" s="14"/>
      <c r="F56" s="14"/>
      <c r="G56" s="14"/>
      <c r="H56" s="14"/>
      <c r="I56" s="14"/>
      <c r="J56" s="14"/>
      <c r="K56" s="14"/>
      <c r="L56" s="14"/>
    </row>
  </sheetData>
  <sheetProtection algorithmName="SHA-512" hashValue="FKLK9vlBh2xnkMT+uC1pe586D0/uTjCjbMYHJ9xZZnCd6fTEK2J5HmjzKNocviVe9C4laF251GF8OQz+PYX7Zg==" saltValue="JxbA+iJqOXNoTG5aizKzbw==" spinCount="100000" sheet="1" objects="1" scenarios="1"/>
  <mergeCells count="10">
    <mergeCell ref="B17:C17"/>
    <mergeCell ref="B24:C24"/>
    <mergeCell ref="B2:E2"/>
    <mergeCell ref="D14:D15"/>
    <mergeCell ref="E14:E15"/>
    <mergeCell ref="B4:B5"/>
    <mergeCell ref="C4:D4"/>
    <mergeCell ref="C5:D5"/>
    <mergeCell ref="C7:D7"/>
    <mergeCell ref="C8:D8"/>
  </mergeCells>
  <phoneticPr fontId="2" type="noConversion"/>
  <pageMargins left="0.70866141732283472" right="0.70866141732283472" top="0.74803149606299213" bottom="0.74803149606299213" header="0.31496062992125984" footer="0.31496062992125984"/>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indicazioni per la compilazione</vt:lpstr>
      <vt:lpstr>Verifica_superfici</vt:lpstr>
      <vt:lpstr>Verifica_prezzo</vt:lpstr>
      <vt:lpstr>Verifica_prezzo!Area_stampa</vt:lpstr>
      <vt:lpstr>Verifica_superfici!Area_stampa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2019-12-14T21:15:09Z</dcterms:created>
  <dcterms:modified xsi:type="dcterms:W3CDTF">2024-10-21T13:30:24Z</dcterms:modified>
</cp:coreProperties>
</file>