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4\Sesto in numeri 2023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" i="1" l="1"/>
  <c r="U11" i="1"/>
  <c r="O11" i="1"/>
  <c r="J11" i="1"/>
  <c r="B11" i="1"/>
  <c r="AA10" i="1" l="1"/>
  <c r="U10" i="1" l="1"/>
  <c r="O10" i="1"/>
  <c r="J10" i="1"/>
  <c r="B10" i="1"/>
  <c r="U9" i="1" l="1"/>
  <c r="O9" i="1"/>
  <c r="J9" i="1"/>
  <c r="B9" i="1"/>
  <c r="AA9" i="1" l="1"/>
  <c r="B8" i="1"/>
  <c r="J8" i="1"/>
  <c r="O8" i="1"/>
  <c r="U8" i="1"/>
  <c r="AA8" i="1" l="1"/>
  <c r="C7" i="1"/>
  <c r="B7" i="1" s="1"/>
  <c r="Y7" i="1"/>
  <c r="T7" i="1"/>
  <c r="O7" i="1" s="1"/>
  <c r="Z7" i="1"/>
  <c r="G7" i="1"/>
  <c r="N7" i="1"/>
  <c r="U7" i="1"/>
  <c r="J7" i="1"/>
  <c r="AA7" i="1" l="1"/>
  <c r="U6" i="1"/>
  <c r="O6" i="1"/>
  <c r="J6" i="1"/>
  <c r="B5" i="1" l="1"/>
  <c r="U5" i="1"/>
  <c r="O5" i="1"/>
  <c r="J5" i="1"/>
  <c r="AA5" i="1" l="1"/>
  <c r="U4" i="1"/>
  <c r="O4" i="1"/>
  <c r="J4" i="1"/>
  <c r="B4" i="1"/>
  <c r="AA4" i="1" l="1"/>
  <c r="B6" i="1" l="1"/>
  <c r="AA6" i="1" s="1"/>
</calcChain>
</file>

<file path=xl/sharedStrings.xml><?xml version="1.0" encoding="utf-8"?>
<sst xmlns="http://schemas.openxmlformats.org/spreadsheetml/2006/main" count="33" uniqueCount="30">
  <si>
    <t>Altri paesi europei</t>
  </si>
  <si>
    <t>Senegal</t>
  </si>
  <si>
    <t>Altri paesi africani</t>
  </si>
  <si>
    <t>Brasile</t>
  </si>
  <si>
    <t>Stati Uniti D'America</t>
  </si>
  <si>
    <t>Altri paesi americani</t>
  </si>
  <si>
    <t>Sri Lanka</t>
  </si>
  <si>
    <t>Altri paesi asiatici</t>
  </si>
  <si>
    <t>anno</t>
  </si>
  <si>
    <t>di cui:</t>
  </si>
  <si>
    <t xml:space="preserve"> </t>
  </si>
  <si>
    <t>Francia</t>
  </si>
  <si>
    <t>Germania</t>
  </si>
  <si>
    <t>Regno Unito</t>
  </si>
  <si>
    <t>Argentina</t>
  </si>
  <si>
    <t>Spagna</t>
  </si>
  <si>
    <t>Svizzera</t>
  </si>
  <si>
    <t>Sudafrica</t>
  </si>
  <si>
    <t>Messico</t>
  </si>
  <si>
    <t>Arabia Saudita</t>
  </si>
  <si>
    <t>Repubblica Popolare Cinese</t>
  </si>
  <si>
    <t>tabella 5.4 - Popolazione AIRE italiana per area di destinazione</t>
  </si>
  <si>
    <t>Tunisia</t>
  </si>
  <si>
    <t>altri paesi U. E.</t>
  </si>
  <si>
    <t>totale Europa</t>
  </si>
  <si>
    <t>totale Africa</t>
  </si>
  <si>
    <t>totale America</t>
  </si>
  <si>
    <t>totale Asia</t>
  </si>
  <si>
    <t>totale Oceania</t>
  </si>
  <si>
    <t>Totale iscritti 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</si>
</sst>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2" xfId="0" applyFont="1" applyFill="1" applyBorder="1" applyAlignment="1">
      <alignment textRotation="90" wrapText="1"/>
    </xf>
    <xf numFmtId="0" fontId="1" fillId="2" borderId="3" xfId="0" applyFont="1" applyFill="1" applyBorder="1"/>
    <xf numFmtId="0" fontId="1" fillId="2" borderId="2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textRotation="90" wrapText="1"/>
    </xf>
    <xf numFmtId="0" fontId="1" fillId="3" borderId="1" xfId="0" applyFont="1" applyFill="1" applyBorder="1"/>
    <xf numFmtId="0" fontId="4" fillId="2" borderId="2" xfId="0" applyFont="1" applyFill="1" applyBorder="1" applyAlignment="1">
      <alignment horizontal="right" textRotation="90" wrapText="1"/>
    </xf>
    <xf numFmtId="3" fontId="1" fillId="0" borderId="0" xfId="0" applyNumberFormat="1" applyFont="1"/>
    <xf numFmtId="1" fontId="1" fillId="0" borderId="0" xfId="0" applyNumberFormat="1" applyFont="1"/>
    <xf numFmtId="3" fontId="3" fillId="3" borderId="1" xfId="0" applyNumberFormat="1" applyFont="1" applyFill="1" applyBorder="1"/>
    <xf numFmtId="0" fontId="3" fillId="3" borderId="1" xfId="0" applyFont="1" applyFill="1" applyBorder="1"/>
    <xf numFmtId="0" fontId="3" fillId="0" borderId="1" xfId="0" applyFont="1" applyBorder="1"/>
    <xf numFmtId="3" fontId="3" fillId="0" borderId="1" xfId="0" applyNumberFormat="1" applyFont="1" applyFill="1" applyBorder="1"/>
    <xf numFmtId="1" fontId="3" fillId="0" borderId="1" xfId="0" applyNumberFormat="1" applyFont="1" applyBorder="1"/>
    <xf numFmtId="1" fontId="1" fillId="0" borderId="1" xfId="0" applyNumberFormat="1" applyFont="1" applyBorder="1"/>
    <xf numFmtId="3" fontId="3" fillId="4" borderId="1" xfId="0" applyNumberFormat="1" applyFont="1" applyFill="1" applyBorder="1"/>
    <xf numFmtId="0" fontId="0" fillId="0" borderId="2" xfId="0" applyFont="1" applyBorder="1" applyAlignment="1">
      <alignment horizontal="center"/>
    </xf>
    <xf numFmtId="0" fontId="1" fillId="2" borderId="3" xfId="0" applyFont="1" applyFill="1" applyBorder="1" applyAlignment="1">
      <alignment horizontal="right" textRotation="90" wrapText="1"/>
    </xf>
    <xf numFmtId="0" fontId="1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1" fillId="2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"/>
  <sheetViews>
    <sheetView tabSelected="1" zoomScale="115" zoomScaleNormal="115" workbookViewId="0">
      <selection sqref="A1:AA1"/>
    </sheetView>
  </sheetViews>
  <sheetFormatPr defaultRowHeight="11.25" x14ac:dyDescent="0.2"/>
  <cols>
    <col min="1" max="27" width="5.28515625" style="1" customWidth="1"/>
    <col min="28" max="16384" width="9.140625" style="1"/>
  </cols>
  <sheetData>
    <row r="1" spans="1:29" ht="15" customHeight="1" x14ac:dyDescent="0.25">
      <c r="A1" s="18" t="s">
        <v>21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9" ht="15" customHeight="1" x14ac:dyDescent="0.2">
      <c r="A2" s="19" t="s">
        <v>8</v>
      </c>
      <c r="B2" s="21" t="s">
        <v>24</v>
      </c>
      <c r="C2" s="23" t="s">
        <v>9</v>
      </c>
      <c r="D2" s="23"/>
      <c r="E2" s="23"/>
      <c r="F2" s="23"/>
      <c r="G2" s="23"/>
      <c r="H2" s="23"/>
      <c r="I2" s="23"/>
      <c r="J2" s="21" t="s">
        <v>25</v>
      </c>
      <c r="K2" s="23" t="s">
        <v>9</v>
      </c>
      <c r="L2" s="23"/>
      <c r="M2" s="23"/>
      <c r="N2" s="23"/>
      <c r="O2" s="21" t="s">
        <v>26</v>
      </c>
      <c r="P2" s="23" t="s">
        <v>9</v>
      </c>
      <c r="Q2" s="23"/>
      <c r="R2" s="23"/>
      <c r="S2" s="23"/>
      <c r="T2" s="23"/>
      <c r="U2" s="21" t="s">
        <v>27</v>
      </c>
      <c r="V2" s="23" t="s">
        <v>9</v>
      </c>
      <c r="W2" s="23"/>
      <c r="X2" s="23"/>
      <c r="Y2" s="23"/>
      <c r="Z2" s="21" t="s">
        <v>28</v>
      </c>
      <c r="AA2" s="4"/>
    </row>
    <row r="3" spans="1:29" ht="68.25" customHeight="1" x14ac:dyDescent="0.2">
      <c r="A3" s="20"/>
      <c r="B3" s="22"/>
      <c r="C3" s="3" t="s">
        <v>23</v>
      </c>
      <c r="D3" s="5" t="s">
        <v>11</v>
      </c>
      <c r="E3" s="5" t="s">
        <v>12</v>
      </c>
      <c r="F3" s="5" t="s">
        <v>15</v>
      </c>
      <c r="G3" s="5" t="s">
        <v>0</v>
      </c>
      <c r="H3" s="8" t="s">
        <v>13</v>
      </c>
      <c r="I3" s="5" t="s">
        <v>16</v>
      </c>
      <c r="J3" s="22"/>
      <c r="K3" s="5" t="s">
        <v>17</v>
      </c>
      <c r="L3" s="5" t="s">
        <v>1</v>
      </c>
      <c r="M3" s="5" t="s">
        <v>22</v>
      </c>
      <c r="N3" s="5" t="s">
        <v>2</v>
      </c>
      <c r="O3" s="22"/>
      <c r="P3" s="5" t="s">
        <v>14</v>
      </c>
      <c r="Q3" s="5" t="s">
        <v>18</v>
      </c>
      <c r="R3" s="5" t="s">
        <v>3</v>
      </c>
      <c r="S3" s="5" t="s">
        <v>4</v>
      </c>
      <c r="T3" s="5" t="s">
        <v>5</v>
      </c>
      <c r="U3" s="22"/>
      <c r="V3" s="5" t="s">
        <v>19</v>
      </c>
      <c r="W3" s="5" t="s">
        <v>6</v>
      </c>
      <c r="X3" s="5" t="s">
        <v>20</v>
      </c>
      <c r="Y3" s="5" t="s">
        <v>7</v>
      </c>
      <c r="Z3" s="22"/>
      <c r="AA3" s="6" t="s">
        <v>29</v>
      </c>
    </row>
    <row r="4" spans="1:29" ht="15" customHeight="1" x14ac:dyDescent="0.2">
      <c r="A4" s="2">
        <v>2016</v>
      </c>
      <c r="B4" s="13">
        <f t="shared" ref="B4:B11" si="0">SUM(C4:I4)</f>
        <v>514</v>
      </c>
      <c r="C4" s="2">
        <v>111</v>
      </c>
      <c r="D4" s="2">
        <v>72</v>
      </c>
      <c r="E4" s="2">
        <v>61</v>
      </c>
      <c r="F4" s="2">
        <v>56</v>
      </c>
      <c r="G4" s="2">
        <v>11</v>
      </c>
      <c r="H4" s="2">
        <v>97</v>
      </c>
      <c r="I4" s="2">
        <v>106</v>
      </c>
      <c r="J4" s="13">
        <f t="shared" ref="J4:J9" si="1">SUM(K4:N4)</f>
        <v>31</v>
      </c>
      <c r="K4" s="2">
        <v>20</v>
      </c>
      <c r="L4" s="2">
        <v>1</v>
      </c>
      <c r="M4" s="2">
        <v>3</v>
      </c>
      <c r="N4" s="2">
        <v>7</v>
      </c>
      <c r="O4" s="13">
        <f t="shared" ref="O4:O9" si="2">SUM(P4:T4)</f>
        <v>234</v>
      </c>
      <c r="P4" s="2">
        <v>48</v>
      </c>
      <c r="Q4" s="2">
        <v>20</v>
      </c>
      <c r="R4" s="2">
        <v>18</v>
      </c>
      <c r="S4" s="2">
        <v>97</v>
      </c>
      <c r="T4" s="2">
        <v>51</v>
      </c>
      <c r="U4" s="13">
        <f t="shared" ref="U4:U9" si="3">SUM(V4:Y4)</f>
        <v>48</v>
      </c>
      <c r="V4" s="2">
        <v>14</v>
      </c>
      <c r="W4" s="2">
        <v>5</v>
      </c>
      <c r="X4" s="2">
        <v>10</v>
      </c>
      <c r="Y4" s="2">
        <v>19</v>
      </c>
      <c r="Z4" s="13">
        <v>31</v>
      </c>
      <c r="AA4" s="14">
        <f t="shared" ref="AA4:AA11" si="4">B4+J4+O4+U4+Z4</f>
        <v>858</v>
      </c>
    </row>
    <row r="5" spans="1:29" ht="15" customHeight="1" x14ac:dyDescent="0.2">
      <c r="A5" s="7">
        <v>2017</v>
      </c>
      <c r="B5" s="12">
        <f t="shared" si="0"/>
        <v>553</v>
      </c>
      <c r="C5" s="7">
        <v>116</v>
      </c>
      <c r="D5" s="7">
        <v>78</v>
      </c>
      <c r="E5" s="7">
        <v>70</v>
      </c>
      <c r="F5" s="7">
        <v>63</v>
      </c>
      <c r="G5" s="7">
        <v>12</v>
      </c>
      <c r="H5" s="7">
        <v>101</v>
      </c>
      <c r="I5" s="7">
        <v>113</v>
      </c>
      <c r="J5" s="12">
        <f t="shared" si="1"/>
        <v>32</v>
      </c>
      <c r="K5" s="7">
        <v>20</v>
      </c>
      <c r="L5" s="7">
        <v>2</v>
      </c>
      <c r="M5" s="7">
        <v>3</v>
      </c>
      <c r="N5" s="7">
        <v>7</v>
      </c>
      <c r="O5" s="12">
        <f t="shared" si="2"/>
        <v>242</v>
      </c>
      <c r="P5" s="7">
        <v>48</v>
      </c>
      <c r="Q5" s="7">
        <v>21</v>
      </c>
      <c r="R5" s="7">
        <v>20</v>
      </c>
      <c r="S5" s="7">
        <v>99</v>
      </c>
      <c r="T5" s="7">
        <v>54</v>
      </c>
      <c r="U5" s="12">
        <f t="shared" si="3"/>
        <v>53</v>
      </c>
      <c r="V5" s="7">
        <v>14</v>
      </c>
      <c r="W5" s="7">
        <v>8</v>
      </c>
      <c r="X5" s="7">
        <v>6</v>
      </c>
      <c r="Y5" s="7">
        <v>25</v>
      </c>
      <c r="Z5" s="12">
        <v>31</v>
      </c>
      <c r="AA5" s="11">
        <f t="shared" si="4"/>
        <v>911</v>
      </c>
      <c r="AC5" s="9"/>
    </row>
    <row r="6" spans="1:29" ht="15" customHeight="1" x14ac:dyDescent="0.2">
      <c r="A6" s="2">
        <v>2018</v>
      </c>
      <c r="B6" s="13">
        <f t="shared" si="0"/>
        <v>592</v>
      </c>
      <c r="C6" s="16">
        <v>121</v>
      </c>
      <c r="D6" s="16">
        <v>81</v>
      </c>
      <c r="E6" s="16">
        <v>82</v>
      </c>
      <c r="F6" s="16">
        <v>67</v>
      </c>
      <c r="G6" s="16">
        <v>5</v>
      </c>
      <c r="H6" s="16">
        <v>119</v>
      </c>
      <c r="I6" s="16">
        <v>117</v>
      </c>
      <c r="J6" s="15">
        <f t="shared" si="1"/>
        <v>33</v>
      </c>
      <c r="K6" s="16">
        <v>21</v>
      </c>
      <c r="L6" s="16">
        <v>2</v>
      </c>
      <c r="M6" s="16">
        <v>4</v>
      </c>
      <c r="N6" s="16">
        <v>6</v>
      </c>
      <c r="O6" s="15">
        <f t="shared" si="2"/>
        <v>250</v>
      </c>
      <c r="P6" s="16">
        <v>49</v>
      </c>
      <c r="Q6" s="16">
        <v>24</v>
      </c>
      <c r="R6" s="16">
        <v>20</v>
      </c>
      <c r="S6" s="16">
        <v>110</v>
      </c>
      <c r="T6" s="16">
        <v>47</v>
      </c>
      <c r="U6" s="15">
        <f t="shared" si="3"/>
        <v>57</v>
      </c>
      <c r="V6" s="16">
        <v>17</v>
      </c>
      <c r="W6" s="16">
        <v>8</v>
      </c>
      <c r="X6" s="16">
        <v>3</v>
      </c>
      <c r="Y6" s="16">
        <v>29</v>
      </c>
      <c r="Z6" s="15">
        <v>32</v>
      </c>
      <c r="AA6" s="15">
        <f t="shared" si="4"/>
        <v>964</v>
      </c>
    </row>
    <row r="7" spans="1:29" ht="15" customHeight="1" x14ac:dyDescent="0.2">
      <c r="A7" s="7">
        <v>2019</v>
      </c>
      <c r="B7" s="12">
        <f t="shared" si="0"/>
        <v>630</v>
      </c>
      <c r="C7" s="7">
        <f>40+4+8+10+1+3+12+18+5+4+2+15+4</f>
        <v>126</v>
      </c>
      <c r="D7" s="7">
        <v>76</v>
      </c>
      <c r="E7" s="7">
        <v>93</v>
      </c>
      <c r="F7" s="7">
        <v>71</v>
      </c>
      <c r="G7" s="7">
        <f>1+5</f>
        <v>6</v>
      </c>
      <c r="H7" s="7">
        <v>134</v>
      </c>
      <c r="I7" s="7">
        <v>124</v>
      </c>
      <c r="J7" s="12">
        <f t="shared" si="1"/>
        <v>34</v>
      </c>
      <c r="K7" s="7">
        <v>23</v>
      </c>
      <c r="L7" s="7">
        <v>3</v>
      </c>
      <c r="M7" s="7">
        <v>4</v>
      </c>
      <c r="N7" s="7">
        <f>2+1+1</f>
        <v>4</v>
      </c>
      <c r="O7" s="12">
        <f t="shared" si="2"/>
        <v>255</v>
      </c>
      <c r="P7" s="7">
        <v>51</v>
      </c>
      <c r="Q7" s="7">
        <v>26</v>
      </c>
      <c r="R7" s="7">
        <v>20</v>
      </c>
      <c r="S7" s="7">
        <v>114</v>
      </c>
      <c r="T7" s="7">
        <f>16+9+1+7+1+3+7</f>
        <v>44</v>
      </c>
      <c r="U7" s="12">
        <f t="shared" si="3"/>
        <v>56</v>
      </c>
      <c r="V7" s="7">
        <v>17</v>
      </c>
      <c r="W7" s="7">
        <v>5</v>
      </c>
      <c r="X7" s="7">
        <v>3</v>
      </c>
      <c r="Y7" s="7">
        <f>8+6+7+1+8+1</f>
        <v>31</v>
      </c>
      <c r="Z7" s="12">
        <f>24+9</f>
        <v>33</v>
      </c>
      <c r="AA7" s="11">
        <f t="shared" si="4"/>
        <v>1008</v>
      </c>
      <c r="AB7" s="10"/>
    </row>
    <row r="8" spans="1:29" ht="15" customHeight="1" x14ac:dyDescent="0.2">
      <c r="A8" s="2">
        <v>2020</v>
      </c>
      <c r="B8" s="13">
        <f t="shared" si="0"/>
        <v>668</v>
      </c>
      <c r="C8" s="16">
        <v>132</v>
      </c>
      <c r="D8" s="16">
        <v>84</v>
      </c>
      <c r="E8" s="16">
        <v>105</v>
      </c>
      <c r="F8" s="16">
        <v>80</v>
      </c>
      <c r="G8" s="16">
        <v>14</v>
      </c>
      <c r="H8" s="16">
        <v>134</v>
      </c>
      <c r="I8" s="16">
        <v>119</v>
      </c>
      <c r="J8" s="15">
        <f t="shared" si="1"/>
        <v>36</v>
      </c>
      <c r="K8" s="16">
        <v>23</v>
      </c>
      <c r="L8" s="16">
        <v>4</v>
      </c>
      <c r="M8" s="16">
        <v>4</v>
      </c>
      <c r="N8" s="16">
        <v>5</v>
      </c>
      <c r="O8" s="15">
        <f t="shared" si="2"/>
        <v>271</v>
      </c>
      <c r="P8" s="16">
        <v>52</v>
      </c>
      <c r="Q8" s="16">
        <v>26</v>
      </c>
      <c r="R8" s="16">
        <v>29</v>
      </c>
      <c r="S8" s="16">
        <v>117</v>
      </c>
      <c r="T8" s="16">
        <v>47</v>
      </c>
      <c r="U8" s="15">
        <f t="shared" si="3"/>
        <v>58</v>
      </c>
      <c r="V8" s="16">
        <v>17</v>
      </c>
      <c r="W8" s="16">
        <v>5</v>
      </c>
      <c r="X8" s="16">
        <v>3</v>
      </c>
      <c r="Y8" s="16">
        <v>33</v>
      </c>
      <c r="Z8" s="15">
        <v>38</v>
      </c>
      <c r="AA8" s="15">
        <f t="shared" si="4"/>
        <v>1071</v>
      </c>
    </row>
    <row r="9" spans="1:29" ht="15" customHeight="1" x14ac:dyDescent="0.2">
      <c r="A9" s="7">
        <v>2021</v>
      </c>
      <c r="B9" s="12">
        <f t="shared" si="0"/>
        <v>704</v>
      </c>
      <c r="C9" s="7">
        <v>139</v>
      </c>
      <c r="D9" s="7">
        <v>88</v>
      </c>
      <c r="E9" s="7">
        <v>105</v>
      </c>
      <c r="F9" s="7">
        <v>87</v>
      </c>
      <c r="G9" s="7">
        <v>16</v>
      </c>
      <c r="H9" s="7">
        <v>138</v>
      </c>
      <c r="I9" s="7">
        <v>131</v>
      </c>
      <c r="J9" s="12">
        <f t="shared" si="1"/>
        <v>42</v>
      </c>
      <c r="K9" s="7">
        <v>23</v>
      </c>
      <c r="L9" s="7">
        <v>9</v>
      </c>
      <c r="M9" s="7">
        <v>5</v>
      </c>
      <c r="N9" s="7">
        <v>5</v>
      </c>
      <c r="O9" s="12">
        <f t="shared" si="2"/>
        <v>277</v>
      </c>
      <c r="P9" s="7">
        <v>56</v>
      </c>
      <c r="Q9" s="7">
        <v>26</v>
      </c>
      <c r="R9" s="7">
        <v>32</v>
      </c>
      <c r="S9" s="7">
        <v>116</v>
      </c>
      <c r="T9" s="7">
        <v>47</v>
      </c>
      <c r="U9" s="12">
        <f t="shared" si="3"/>
        <v>55</v>
      </c>
      <c r="V9" s="7">
        <v>18</v>
      </c>
      <c r="W9" s="7">
        <v>2</v>
      </c>
      <c r="X9" s="7">
        <v>2</v>
      </c>
      <c r="Y9" s="7">
        <v>33</v>
      </c>
      <c r="Z9" s="12">
        <v>40</v>
      </c>
      <c r="AA9" s="11">
        <f t="shared" si="4"/>
        <v>1118</v>
      </c>
      <c r="AB9" s="1" t="s">
        <v>10</v>
      </c>
    </row>
    <row r="10" spans="1:29" ht="15" customHeight="1" x14ac:dyDescent="0.2">
      <c r="A10" s="2">
        <v>2022</v>
      </c>
      <c r="B10" s="13">
        <f t="shared" ref="B10" si="5">SUM(C10:I10)</f>
        <v>727</v>
      </c>
      <c r="C10" s="16">
        <v>139</v>
      </c>
      <c r="D10" s="16">
        <v>92</v>
      </c>
      <c r="E10" s="16">
        <v>105</v>
      </c>
      <c r="F10" s="16">
        <v>92</v>
      </c>
      <c r="G10" s="16">
        <v>17</v>
      </c>
      <c r="H10" s="16">
        <v>146</v>
      </c>
      <c r="I10" s="16">
        <v>136</v>
      </c>
      <c r="J10" s="15">
        <f t="shared" ref="J10:J11" si="6">SUM(K10:N10)</f>
        <v>38</v>
      </c>
      <c r="K10" s="16">
        <v>23</v>
      </c>
      <c r="L10" s="16">
        <v>9</v>
      </c>
      <c r="M10" s="16">
        <v>3</v>
      </c>
      <c r="N10" s="16">
        <v>3</v>
      </c>
      <c r="O10" s="15">
        <f t="shared" ref="O10:O11" si="7">SUM(P10:T10)</f>
        <v>287</v>
      </c>
      <c r="P10" s="16">
        <v>57</v>
      </c>
      <c r="Q10" s="16">
        <v>29</v>
      </c>
      <c r="R10" s="16">
        <v>33</v>
      </c>
      <c r="S10" s="16">
        <v>115</v>
      </c>
      <c r="T10" s="16">
        <v>53</v>
      </c>
      <c r="U10" s="15">
        <f t="shared" ref="U10:U11" si="8">SUM(V10:Y10)</f>
        <v>61</v>
      </c>
      <c r="V10" s="16">
        <v>18</v>
      </c>
      <c r="W10" s="16">
        <v>2</v>
      </c>
      <c r="X10" s="16">
        <v>2</v>
      </c>
      <c r="Y10" s="16">
        <v>39</v>
      </c>
      <c r="Z10" s="15">
        <v>40</v>
      </c>
      <c r="AA10" s="17">
        <f t="shared" si="4"/>
        <v>1153</v>
      </c>
    </row>
    <row r="11" spans="1:29" ht="15" customHeight="1" x14ac:dyDescent="0.2">
      <c r="A11" s="7">
        <v>2023</v>
      </c>
      <c r="B11" s="12">
        <f t="shared" si="0"/>
        <v>767</v>
      </c>
      <c r="C11" s="7">
        <v>151</v>
      </c>
      <c r="D11" s="7">
        <v>93</v>
      </c>
      <c r="E11" s="7">
        <v>107</v>
      </c>
      <c r="F11" s="7">
        <v>100</v>
      </c>
      <c r="G11" s="7">
        <v>18</v>
      </c>
      <c r="H11" s="7">
        <v>162</v>
      </c>
      <c r="I11" s="7">
        <v>136</v>
      </c>
      <c r="J11" s="12">
        <f t="shared" si="6"/>
        <v>40</v>
      </c>
      <c r="K11" s="7">
        <v>23</v>
      </c>
      <c r="L11" s="7">
        <v>11</v>
      </c>
      <c r="M11" s="7">
        <v>3</v>
      </c>
      <c r="N11" s="7">
        <v>3</v>
      </c>
      <c r="O11" s="12">
        <f t="shared" si="7"/>
        <v>312</v>
      </c>
      <c r="P11" s="7">
        <v>58</v>
      </c>
      <c r="Q11" s="7">
        <v>29</v>
      </c>
      <c r="R11" s="7">
        <v>48</v>
      </c>
      <c r="S11" s="7">
        <v>122</v>
      </c>
      <c r="T11" s="7">
        <v>55</v>
      </c>
      <c r="U11" s="12">
        <f t="shared" si="8"/>
        <v>62</v>
      </c>
      <c r="V11" s="7">
        <v>17</v>
      </c>
      <c r="W11" s="7">
        <v>2</v>
      </c>
      <c r="X11" s="7">
        <v>2</v>
      </c>
      <c r="Y11" s="7">
        <v>41</v>
      </c>
      <c r="Z11" s="12">
        <v>43</v>
      </c>
      <c r="AA11" s="11">
        <f t="shared" si="4"/>
        <v>1224</v>
      </c>
    </row>
    <row r="12" spans="1:29" ht="15" customHeight="1" x14ac:dyDescent="0.2"/>
  </sheetData>
  <sortState ref="A3:AG11">
    <sortCondition ref="A2:A11"/>
  </sortState>
  <mergeCells count="11">
    <mergeCell ref="A1:AA1"/>
    <mergeCell ref="A2:A3"/>
    <mergeCell ref="B2:B3"/>
    <mergeCell ref="J2:J3"/>
    <mergeCell ref="O2:O3"/>
    <mergeCell ref="U2:U3"/>
    <mergeCell ref="Z2:Z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2019-03-07T08:11:53Z</cp:lastPrinted>
  <dcterms:created xsi:type="dcterms:W3CDTF">2015-06-12T08:39:11Z</dcterms:created>
  <dcterms:modified xsi:type="dcterms:W3CDTF">2024-07-02T06:14:51Z</dcterms:modified>
</cp:coreProperties>
</file>