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2\Sesto in numeri 2021\"/>
    </mc:Choice>
  </mc:AlternateContent>
  <bookViews>
    <workbookView xWindow="0" yWindow="0" windowWidth="21600" windowHeight="9735"/>
  </bookViews>
  <sheets>
    <sheet name="Foglio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1" l="1"/>
  <c r="F35" i="1"/>
  <c r="G35" i="1"/>
  <c r="H35" i="1"/>
  <c r="E34" i="1" l="1"/>
  <c r="F34" i="1"/>
  <c r="G34" i="1"/>
  <c r="H34" i="1"/>
  <c r="H33" i="1" l="1"/>
  <c r="G33" i="1"/>
  <c r="F33" i="1"/>
  <c r="E33" i="1"/>
  <c r="E32" i="1" l="1"/>
  <c r="F32" i="1"/>
  <c r="G32" i="1"/>
  <c r="H32" i="1"/>
  <c r="E31" i="1" l="1"/>
  <c r="F31" i="1"/>
  <c r="G31" i="1"/>
  <c r="H31" i="1"/>
  <c r="H30" i="1" l="1"/>
  <c r="G30" i="1"/>
  <c r="F30" i="1"/>
  <c r="E30" i="1"/>
  <c r="E29" i="1" l="1"/>
  <c r="F29" i="1"/>
  <c r="G29" i="1"/>
  <c r="H29" i="1"/>
  <c r="F14" i="1" l="1"/>
  <c r="H14" i="1"/>
  <c r="G7" i="1"/>
  <c r="G8" i="1"/>
  <c r="G9" i="1"/>
  <c r="G10" i="1"/>
  <c r="G11" i="1"/>
  <c r="G12" i="1"/>
  <c r="G13" i="1"/>
  <c r="E4" i="1"/>
  <c r="E5" i="1"/>
  <c r="E6" i="1"/>
  <c r="E7" i="1"/>
  <c r="E8" i="1"/>
  <c r="E9" i="1"/>
  <c r="E10" i="1"/>
  <c r="E11" i="1"/>
  <c r="E12" i="1"/>
  <c r="E13" i="1"/>
  <c r="E14" i="1"/>
  <c r="F28" i="1" l="1"/>
  <c r="E23" i="1"/>
  <c r="E24" i="1"/>
  <c r="E25" i="1"/>
  <c r="E26" i="1"/>
  <c r="E27" i="1"/>
  <c r="E28" i="1"/>
  <c r="E16" i="1"/>
  <c r="E17" i="1"/>
  <c r="E18" i="1"/>
  <c r="E19" i="1"/>
  <c r="E20" i="1"/>
  <c r="H23" i="1"/>
  <c r="I23" i="1" s="1"/>
  <c r="H24" i="1"/>
  <c r="I24" i="1" s="1"/>
  <c r="H25" i="1"/>
  <c r="I25" i="1" s="1"/>
  <c r="H26" i="1"/>
  <c r="H27" i="1"/>
  <c r="H28" i="1"/>
  <c r="I26" i="1" s="1"/>
  <c r="G22" i="1"/>
  <c r="G23" i="1"/>
  <c r="G24" i="1"/>
  <c r="G25" i="1"/>
  <c r="G26" i="1"/>
  <c r="G27" i="1"/>
  <c r="G28" i="1"/>
  <c r="F23" i="1"/>
  <c r="F24" i="1"/>
  <c r="F25" i="1"/>
  <c r="F26" i="1"/>
  <c r="F27" i="1"/>
  <c r="H20" i="1"/>
  <c r="I20" i="1" s="1"/>
  <c r="G20" i="1"/>
  <c r="F20" i="1"/>
  <c r="H19" i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E15" i="1"/>
  <c r="I14" i="1"/>
  <c r="G14" i="1"/>
  <c r="I27" i="1" l="1"/>
  <c r="I28" i="1"/>
  <c r="I19" i="1"/>
  <c r="E22" i="1"/>
  <c r="F21" i="1"/>
  <c r="G21" i="1"/>
  <c r="F22" i="1"/>
  <c r="H22" i="1"/>
  <c r="I22" i="1" s="1"/>
  <c r="E21" i="1"/>
  <c r="H21" i="1"/>
  <c r="I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<sst xmlns="http://schemas.openxmlformats.org/spreadsheetml/2006/main" count="8" uniqueCount="8">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</sst>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42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2" fontId="3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0" fillId="0" borderId="0" xfId="0" applyAlignment="1">
      <alignment horizontal="center"/>
    </xf>
    <xf numFmtId="0" fontId="2" fillId="4" borderId="1" xfId="0" applyFont="1" applyFill="1" applyBorder="1" applyAlignment="1">
      <alignment horizontal="right"/>
    </xf>
    <xf numFmtId="3" fontId="3" fillId="4" borderId="1" xfId="1" applyNumberFormat="1" applyFont="1" applyFill="1" applyBorder="1" applyAlignment="1">
      <alignment horizontal="right"/>
    </xf>
    <xf numFmtId="0" fontId="2" fillId="4" borderId="1" xfId="0" applyFont="1" applyFill="1" applyBorder="1"/>
    <xf numFmtId="2" fontId="2" fillId="4" borderId="1" xfId="0" applyNumberFormat="1" applyFont="1" applyFill="1" applyBorder="1"/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topLeftCell="A10" workbookViewId="0">
      <selection activeCell="C36" sqref="C36"/>
    </sheetView>
  </sheetViews>
  <sheetFormatPr defaultRowHeight="15" x14ac:dyDescent="0.25"/>
  <cols>
    <col min="1" max="1" width="7.28515625" customWidth="1"/>
    <col min="2" max="2" width="5.5703125" customWidth="1"/>
    <col min="6" max="6" width="10.140625" customWidth="1"/>
    <col min="9" max="9" width="1.28515625" customWidth="1"/>
  </cols>
  <sheetData>
    <row r="1" spans="1:11" x14ac:dyDescent="0.25">
      <c r="A1" s="37" t="s">
        <v>7</v>
      </c>
      <c r="B1" s="37"/>
      <c r="C1" s="37"/>
      <c r="D1" s="37"/>
      <c r="E1" s="37"/>
      <c r="F1" s="37"/>
      <c r="G1" s="37"/>
      <c r="H1" s="37"/>
      <c r="I1" s="37"/>
      <c r="J1" s="37"/>
      <c r="K1" s="30"/>
    </row>
    <row r="2" spans="1:11" ht="60" customHeight="1" x14ac:dyDescent="0.25">
      <c r="C2" s="2" t="s">
        <v>0</v>
      </c>
      <c r="D2" s="3" t="s">
        <v>1</v>
      </c>
      <c r="E2" s="4" t="s">
        <v>2</v>
      </c>
      <c r="F2" s="4" t="s">
        <v>3</v>
      </c>
      <c r="G2" s="5" t="s">
        <v>4</v>
      </c>
      <c r="H2" s="4" t="s">
        <v>5</v>
      </c>
    </row>
    <row r="3" spans="1:11" s="6" customFormat="1" ht="15" customHeight="1" x14ac:dyDescent="0.25">
      <c r="C3" s="7">
        <v>1861</v>
      </c>
      <c r="D3" s="8">
        <v>10941</v>
      </c>
      <c r="E3" s="9">
        <v>0</v>
      </c>
      <c r="F3" s="10">
        <v>0</v>
      </c>
      <c r="G3" s="11">
        <v>0</v>
      </c>
      <c r="H3" s="12">
        <v>0</v>
      </c>
    </row>
    <row r="4" spans="1:11" s="6" customFormat="1" ht="15" customHeight="1" x14ac:dyDescent="0.25">
      <c r="C4" s="13">
        <v>1900</v>
      </c>
      <c r="D4" s="14">
        <v>21397</v>
      </c>
      <c r="E4" s="15">
        <f t="shared" ref="E4:E14" si="0">D4-D3</f>
        <v>10456</v>
      </c>
      <c r="F4" s="16">
        <v>0</v>
      </c>
      <c r="G4" s="17">
        <v>0</v>
      </c>
      <c r="H4" s="17">
        <v>0</v>
      </c>
    </row>
    <row r="5" spans="1:11" s="6" customFormat="1" ht="15" customHeight="1" x14ac:dyDescent="0.25">
      <c r="C5" s="7">
        <v>1915</v>
      </c>
      <c r="D5" s="8">
        <v>22507</v>
      </c>
      <c r="E5" s="9">
        <f t="shared" si="0"/>
        <v>1110</v>
      </c>
      <c r="F5" s="10">
        <v>0</v>
      </c>
      <c r="G5" s="11">
        <v>0</v>
      </c>
      <c r="H5" s="12">
        <v>0</v>
      </c>
    </row>
    <row r="6" spans="1:11" s="6" customFormat="1" ht="15" customHeight="1" x14ac:dyDescent="0.25">
      <c r="C6" s="13">
        <v>1918</v>
      </c>
      <c r="D6" s="14">
        <v>22223</v>
      </c>
      <c r="E6" s="15">
        <f t="shared" si="0"/>
        <v>-284</v>
      </c>
      <c r="F6" s="16">
        <v>0</v>
      </c>
      <c r="G6" s="17">
        <v>0</v>
      </c>
      <c r="H6" s="17">
        <v>0</v>
      </c>
    </row>
    <row r="7" spans="1:11" ht="15" customHeight="1" x14ac:dyDescent="0.25">
      <c r="C7" s="7">
        <v>1929</v>
      </c>
      <c r="D7" s="8">
        <v>16987</v>
      </c>
      <c r="E7" s="9">
        <f t="shared" si="0"/>
        <v>-5236</v>
      </c>
      <c r="F7" s="10">
        <v>0</v>
      </c>
      <c r="G7" s="11">
        <f t="shared" ref="G7:G13" si="1">D7/49.04</f>
        <v>346.39070146818926</v>
      </c>
      <c r="H7" s="12">
        <v>0</v>
      </c>
    </row>
    <row r="8" spans="1:11" ht="15" customHeight="1" x14ac:dyDescent="0.25">
      <c r="C8" s="13">
        <v>1938</v>
      </c>
      <c r="D8" s="14">
        <v>17887</v>
      </c>
      <c r="E8" s="15">
        <f t="shared" si="0"/>
        <v>900</v>
      </c>
      <c r="F8" s="16">
        <v>0</v>
      </c>
      <c r="G8" s="17">
        <f t="shared" si="1"/>
        <v>364.74306688417619</v>
      </c>
      <c r="H8" s="17">
        <v>0</v>
      </c>
    </row>
    <row r="9" spans="1:11" ht="15" customHeight="1" x14ac:dyDescent="0.25">
      <c r="C9" s="7">
        <v>1945</v>
      </c>
      <c r="D9" s="8">
        <v>18764</v>
      </c>
      <c r="E9" s="9">
        <f t="shared" si="0"/>
        <v>877</v>
      </c>
      <c r="F9" s="10">
        <v>0</v>
      </c>
      <c r="G9" s="11">
        <f t="shared" si="1"/>
        <v>382.62642740619901</v>
      </c>
      <c r="H9" s="12">
        <v>0</v>
      </c>
    </row>
    <row r="10" spans="1:11" ht="15" customHeight="1" x14ac:dyDescent="0.25">
      <c r="C10" s="13">
        <v>1960</v>
      </c>
      <c r="D10" s="14">
        <v>21657</v>
      </c>
      <c r="E10" s="15">
        <f t="shared" si="0"/>
        <v>2893</v>
      </c>
      <c r="F10" s="16">
        <v>0</v>
      </c>
      <c r="G10" s="17">
        <f t="shared" si="1"/>
        <v>441.61908646003263</v>
      </c>
      <c r="H10" s="17">
        <v>0</v>
      </c>
    </row>
    <row r="11" spans="1:11" ht="15" customHeight="1" x14ac:dyDescent="0.25">
      <c r="C11" s="7">
        <v>1970</v>
      </c>
      <c r="D11" s="8">
        <v>40268</v>
      </c>
      <c r="E11" s="9">
        <f t="shared" si="0"/>
        <v>18611</v>
      </c>
      <c r="F11" s="10">
        <v>0</v>
      </c>
      <c r="G11" s="11">
        <f t="shared" si="1"/>
        <v>821.12561174551388</v>
      </c>
      <c r="H11" s="12">
        <v>0</v>
      </c>
    </row>
    <row r="12" spans="1:11" ht="15" customHeight="1" x14ac:dyDescent="0.25">
      <c r="C12" s="18">
        <v>1980</v>
      </c>
      <c r="D12" s="19">
        <v>45050</v>
      </c>
      <c r="E12" s="15">
        <f t="shared" si="0"/>
        <v>4782</v>
      </c>
      <c r="F12" s="16">
        <v>0</v>
      </c>
      <c r="G12" s="17">
        <f t="shared" si="1"/>
        <v>918.63784665579124</v>
      </c>
      <c r="H12" s="17">
        <v>0</v>
      </c>
    </row>
    <row r="13" spans="1:11" ht="15" customHeight="1" x14ac:dyDescent="0.25">
      <c r="C13" s="20">
        <v>1990</v>
      </c>
      <c r="D13" s="21">
        <v>47464</v>
      </c>
      <c r="E13" s="9">
        <f t="shared" si="0"/>
        <v>2414</v>
      </c>
      <c r="F13" s="10">
        <v>0</v>
      </c>
      <c r="G13" s="11">
        <f t="shared" si="1"/>
        <v>967.86296900489401</v>
      </c>
      <c r="H13" s="12">
        <v>0</v>
      </c>
    </row>
    <row r="14" spans="1:11" x14ac:dyDescent="0.25">
      <c r="C14" s="22">
        <v>2000</v>
      </c>
      <c r="D14" s="23">
        <v>46226</v>
      </c>
      <c r="E14" s="15">
        <f t="shared" si="0"/>
        <v>-1238</v>
      </c>
      <c r="F14" s="16">
        <f t="shared" ref="F14:F28" si="2">LN(D14/D13) *1000</f>
        <v>-26.429118601844813</v>
      </c>
      <c r="G14" s="17">
        <f t="shared" ref="G14:G28" si="3">D14/49.04</f>
        <v>942.61827079934744</v>
      </c>
      <c r="H14" s="17">
        <f t="shared" ref="H14" si="4">(D14*100-D13*100)/D13</f>
        <v>-2.6082926007079048</v>
      </c>
      <c r="I14" s="1">
        <f t="shared" ref="I14:I20" si="5">IF(H14 &lt; 0, H14 *(-1), H14)</f>
        <v>2.6082926007079048</v>
      </c>
    </row>
    <row r="15" spans="1:11" x14ac:dyDescent="0.25">
      <c r="C15" s="24">
        <v>2001</v>
      </c>
      <c r="D15" s="25">
        <v>46047</v>
      </c>
      <c r="E15" s="9">
        <f t="shared" ref="E15:E28" si="6">D15-D14</f>
        <v>-179</v>
      </c>
      <c r="F15" s="10">
        <f t="shared" si="2"/>
        <v>-3.8797963551166772</v>
      </c>
      <c r="G15" s="11">
        <f t="shared" si="3"/>
        <v>938.96818923327896</v>
      </c>
      <c r="H15" s="12">
        <f t="shared" ref="H15:H28" si="7">(D15*100-D14*100)/D14</f>
        <v>-0.38722796694500933</v>
      </c>
      <c r="I15" s="1">
        <f t="shared" si="5"/>
        <v>0.38722796694500933</v>
      </c>
    </row>
    <row r="16" spans="1:11" x14ac:dyDescent="0.25">
      <c r="C16" s="22">
        <v>2002</v>
      </c>
      <c r="D16" s="23">
        <v>46284</v>
      </c>
      <c r="E16" s="15">
        <f t="shared" si="6"/>
        <v>237</v>
      </c>
      <c r="F16" s="16">
        <f t="shared" si="2"/>
        <v>5.133715014710436</v>
      </c>
      <c r="G16" s="17">
        <f t="shared" si="3"/>
        <v>943.80097879282221</v>
      </c>
      <c r="H16" s="17">
        <f t="shared" si="7"/>
        <v>0.51469151084761222</v>
      </c>
      <c r="I16" s="1">
        <f t="shared" si="5"/>
        <v>0.51469151084761222</v>
      </c>
    </row>
    <row r="17" spans="3:14" x14ac:dyDescent="0.25">
      <c r="C17" s="24">
        <v>2003</v>
      </c>
      <c r="D17" s="25">
        <v>46963</v>
      </c>
      <c r="E17" s="9">
        <f t="shared" si="6"/>
        <v>679</v>
      </c>
      <c r="F17" s="10">
        <f t="shared" si="2"/>
        <v>14.563728621973173</v>
      </c>
      <c r="G17" s="11">
        <f t="shared" si="3"/>
        <v>957.64681892332794</v>
      </c>
      <c r="H17" s="12">
        <f t="shared" si="7"/>
        <v>1.4670296430732002</v>
      </c>
      <c r="I17" s="1">
        <f t="shared" si="5"/>
        <v>1.4670296430732002</v>
      </c>
    </row>
    <row r="18" spans="3:14" x14ac:dyDescent="0.25">
      <c r="C18" s="22">
        <v>2004</v>
      </c>
      <c r="D18" s="23">
        <v>47204</v>
      </c>
      <c r="E18" s="15">
        <f t="shared" si="6"/>
        <v>241</v>
      </c>
      <c r="F18" s="16">
        <f t="shared" si="2"/>
        <v>5.1185771274379883</v>
      </c>
      <c r="G18" s="17">
        <f t="shared" si="3"/>
        <v>962.56117455138667</v>
      </c>
      <c r="H18" s="17">
        <f t="shared" si="7"/>
        <v>0.51316994229499824</v>
      </c>
      <c r="I18" s="1">
        <f t="shared" si="5"/>
        <v>0.51316994229499824</v>
      </c>
    </row>
    <row r="19" spans="3:14" x14ac:dyDescent="0.25">
      <c r="C19" s="24">
        <v>2005</v>
      </c>
      <c r="D19" s="25">
        <v>47184</v>
      </c>
      <c r="E19" s="9">
        <f t="shared" si="6"/>
        <v>-20</v>
      </c>
      <c r="F19" s="10">
        <f t="shared" si="2"/>
        <v>-0.42378269058187218</v>
      </c>
      <c r="G19" s="11">
        <f t="shared" si="3"/>
        <v>962.15334420880913</v>
      </c>
      <c r="H19" s="12">
        <f t="shared" si="7"/>
        <v>-4.2369290738073044E-2</v>
      </c>
      <c r="I19" s="1">
        <f t="shared" si="5"/>
        <v>4.2369290738073044E-2</v>
      </c>
    </row>
    <row r="20" spans="3:14" x14ac:dyDescent="0.25">
      <c r="C20" s="22">
        <v>2006</v>
      </c>
      <c r="D20" s="23">
        <v>47429</v>
      </c>
      <c r="E20" s="15">
        <f t="shared" si="6"/>
        <v>245</v>
      </c>
      <c r="F20" s="16">
        <f t="shared" si="2"/>
        <v>5.1790038920074064</v>
      </c>
      <c r="G20" s="17">
        <f t="shared" si="3"/>
        <v>967.14926590538334</v>
      </c>
      <c r="H20" s="17">
        <f t="shared" si="7"/>
        <v>0.51924381146151233</v>
      </c>
      <c r="I20" s="1">
        <f t="shared" si="5"/>
        <v>0.51924381146151233</v>
      </c>
    </row>
    <row r="21" spans="3:14" x14ac:dyDescent="0.25">
      <c r="C21" s="24">
        <v>2007</v>
      </c>
      <c r="D21" s="9">
        <v>47593</v>
      </c>
      <c r="E21" s="9">
        <f t="shared" si="6"/>
        <v>164</v>
      </c>
      <c r="F21" s="10">
        <f t="shared" si="2"/>
        <v>3.4518356347080452</v>
      </c>
      <c r="G21" s="11">
        <f t="shared" si="3"/>
        <v>970.49347471451881</v>
      </c>
      <c r="H21" s="12">
        <f t="shared" si="7"/>
        <v>0.34578000801197578</v>
      </c>
      <c r="I21" s="1">
        <f>IF(H21 &lt; 0, H21 *(-1), H21)</f>
        <v>0.34578000801197578</v>
      </c>
    </row>
    <row r="22" spans="3:14" x14ac:dyDescent="0.25">
      <c r="C22" s="22">
        <v>2008</v>
      </c>
      <c r="D22" s="23">
        <v>47847</v>
      </c>
      <c r="E22" s="15">
        <f t="shared" si="6"/>
        <v>254</v>
      </c>
      <c r="F22" s="16">
        <f t="shared" si="2"/>
        <v>5.3227284090908089</v>
      </c>
      <c r="G22" s="17">
        <f t="shared" si="3"/>
        <v>975.67292006525292</v>
      </c>
      <c r="H22" s="17">
        <f t="shared" si="7"/>
        <v>0.53369192948542854</v>
      </c>
      <c r="I22" s="1">
        <f t="shared" ref="I22:I28" si="8">IF(H22 &lt; 0, H22 *(-1), H22)</f>
        <v>0.53369192948542854</v>
      </c>
    </row>
    <row r="23" spans="3:14" x14ac:dyDescent="0.25">
      <c r="C23" s="24">
        <v>2009</v>
      </c>
      <c r="D23" s="26">
        <v>48206</v>
      </c>
      <c r="E23" s="9">
        <f t="shared" si="6"/>
        <v>359</v>
      </c>
      <c r="F23" s="10">
        <f t="shared" si="2"/>
        <v>7.4750746284711216</v>
      </c>
      <c r="G23" s="11">
        <f t="shared" si="3"/>
        <v>982.99347471451881</v>
      </c>
      <c r="H23" s="12">
        <f t="shared" si="7"/>
        <v>0.75030827429096913</v>
      </c>
      <c r="I23" s="1">
        <f t="shared" si="8"/>
        <v>0.75030827429096913</v>
      </c>
      <c r="N23" t="s">
        <v>6</v>
      </c>
    </row>
    <row r="24" spans="3:14" x14ac:dyDescent="0.25">
      <c r="C24" s="22">
        <v>2010</v>
      </c>
      <c r="D24" s="23">
        <v>48312</v>
      </c>
      <c r="E24" s="15">
        <f t="shared" si="6"/>
        <v>106</v>
      </c>
      <c r="F24" s="16">
        <f t="shared" si="2"/>
        <v>2.1964823684021377</v>
      </c>
      <c r="G24" s="17">
        <f t="shared" si="3"/>
        <v>985.15497553017951</v>
      </c>
      <c r="H24" s="17">
        <f t="shared" si="7"/>
        <v>0.21988964029373936</v>
      </c>
      <c r="I24" s="1">
        <f t="shared" si="8"/>
        <v>0.21988964029373936</v>
      </c>
    </row>
    <row r="25" spans="3:14" x14ac:dyDescent="0.25">
      <c r="C25" s="24">
        <v>2011</v>
      </c>
      <c r="D25" s="26">
        <v>48571</v>
      </c>
      <c r="E25" s="9">
        <f t="shared" si="6"/>
        <v>259</v>
      </c>
      <c r="F25" s="10">
        <f t="shared" si="2"/>
        <v>5.3466679809543729</v>
      </c>
      <c r="G25" s="11">
        <f t="shared" si="3"/>
        <v>990.43637846655793</v>
      </c>
      <c r="H25" s="12">
        <f t="shared" si="7"/>
        <v>0.5360986918363968</v>
      </c>
      <c r="I25" s="1">
        <f t="shared" si="8"/>
        <v>0.5360986918363968</v>
      </c>
    </row>
    <row r="26" spans="3:14" x14ac:dyDescent="0.25">
      <c r="C26" s="22">
        <v>2012</v>
      </c>
      <c r="D26" s="23">
        <v>49085</v>
      </c>
      <c r="E26" s="15">
        <f t="shared" si="6"/>
        <v>514</v>
      </c>
      <c r="F26" s="16">
        <f t="shared" si="2"/>
        <v>10.526844157930205</v>
      </c>
      <c r="G26" s="17">
        <f t="shared" si="3"/>
        <v>1000.9176182707994</v>
      </c>
      <c r="H26" s="17">
        <f t="shared" si="7"/>
        <v>1.0582446315702785</v>
      </c>
      <c r="I26" s="1">
        <f t="shared" si="8"/>
        <v>1.0582446315702785</v>
      </c>
    </row>
    <row r="27" spans="3:14" x14ac:dyDescent="0.25">
      <c r="C27" s="24">
        <v>2013</v>
      </c>
      <c r="D27" s="26">
        <v>49122</v>
      </c>
      <c r="E27" s="9">
        <f t="shared" si="6"/>
        <v>37</v>
      </c>
      <c r="F27" s="10">
        <f t="shared" si="2"/>
        <v>0.7535104778814119</v>
      </c>
      <c r="G27" s="11">
        <f t="shared" si="3"/>
        <v>1001.6721044045677</v>
      </c>
      <c r="H27" s="12">
        <f t="shared" si="7"/>
        <v>7.5379443821941533E-2</v>
      </c>
      <c r="I27" s="1">
        <f t="shared" si="8"/>
        <v>7.5379443821941533E-2</v>
      </c>
    </row>
    <row r="28" spans="3:14" x14ac:dyDescent="0.25">
      <c r="C28" s="22">
        <v>2014</v>
      </c>
      <c r="D28" s="23">
        <v>48975</v>
      </c>
      <c r="E28" s="15">
        <f t="shared" si="6"/>
        <v>-147</v>
      </c>
      <c r="F28" s="16">
        <f t="shared" si="2"/>
        <v>-2.9970357917616903</v>
      </c>
      <c r="G28" s="17">
        <f t="shared" si="3"/>
        <v>998.67455138662319</v>
      </c>
      <c r="H28" s="17">
        <f t="shared" si="7"/>
        <v>-0.29925491633076828</v>
      </c>
      <c r="I28" s="1">
        <f t="shared" si="8"/>
        <v>0.29925491633076828</v>
      </c>
    </row>
    <row r="29" spans="3:14" x14ac:dyDescent="0.25">
      <c r="C29" s="24">
        <v>2015</v>
      </c>
      <c r="D29" s="26">
        <v>48987</v>
      </c>
      <c r="E29" s="27">
        <f t="shared" ref="E29:E30" si="9">D29-D28</f>
        <v>12</v>
      </c>
      <c r="F29" s="28">
        <f t="shared" ref="F29:F30" si="10">LN(D29/D28) *1000</f>
        <v>0.24499295767783691</v>
      </c>
      <c r="G29" s="11">
        <f t="shared" ref="G29:G30" si="11">D29/49.04</f>
        <v>998.91924959216965</v>
      </c>
      <c r="H29" s="11">
        <f t="shared" ref="H29:H30" si="12">(D29*100-D28*100)/D28</f>
        <v>2.4502297090352222E-2</v>
      </c>
    </row>
    <row r="30" spans="3:14" x14ac:dyDescent="0.25">
      <c r="C30" s="22">
        <v>2016</v>
      </c>
      <c r="D30" s="23">
        <v>49060</v>
      </c>
      <c r="E30" s="23">
        <f t="shared" si="9"/>
        <v>73</v>
      </c>
      <c r="F30" s="29">
        <f t="shared" si="10"/>
        <v>1.4890820420609081</v>
      </c>
      <c r="G30" s="29">
        <f t="shared" si="11"/>
        <v>1000.4078303425775</v>
      </c>
      <c r="H30" s="29">
        <f t="shared" si="12"/>
        <v>0.14901912752362872</v>
      </c>
    </row>
    <row r="31" spans="3:14" x14ac:dyDescent="0.25">
      <c r="C31" s="32">
        <v>2017</v>
      </c>
      <c r="D31" s="26">
        <v>49091</v>
      </c>
      <c r="E31" s="26">
        <f t="shared" ref="E31" si="13">D31-D30</f>
        <v>31</v>
      </c>
      <c r="F31" s="31">
        <f t="shared" ref="F31" si="14">LN(D31/D30) *1000</f>
        <v>0.63167977974338396</v>
      </c>
      <c r="G31" s="31">
        <f t="shared" ref="G31" si="15">D31/49.04</f>
        <v>1001.0399673735726</v>
      </c>
      <c r="H31" s="31">
        <f t="shared" ref="H31" si="16">(D31*100-D30*100)/D30</f>
        <v>6.3187933143090097E-2</v>
      </c>
    </row>
    <row r="32" spans="3:14" x14ac:dyDescent="0.25">
      <c r="C32" s="22">
        <v>2018</v>
      </c>
      <c r="D32" s="23">
        <v>49331</v>
      </c>
      <c r="E32" s="23">
        <f t="shared" ref="E32" si="17">D32-D31</f>
        <v>240</v>
      </c>
      <c r="F32" s="29">
        <f t="shared" ref="F32" si="18">LN(D32/D31) *1000</f>
        <v>4.8769680700688713</v>
      </c>
      <c r="G32" s="29">
        <f t="shared" ref="G32" si="19">D32/49.04</f>
        <v>1005.9339314845024</v>
      </c>
      <c r="H32" s="29">
        <f t="shared" ref="H32" si="20">(D32*100-D31*100)/D31</f>
        <v>0.48888798354077123</v>
      </c>
    </row>
    <row r="33" spans="3:8" x14ac:dyDescent="0.25">
      <c r="C33" s="32">
        <v>2019</v>
      </c>
      <c r="D33" s="26">
        <v>49405</v>
      </c>
      <c r="E33" s="33">
        <f t="shared" ref="E33" si="21">D33-D32</f>
        <v>74</v>
      </c>
      <c r="F33" s="34">
        <f t="shared" ref="F33" si="22">LN(D33/D32) *1000</f>
        <v>1.4989469667704287</v>
      </c>
      <c r="G33" s="34">
        <f t="shared" ref="G33" si="23">D33/49.04</f>
        <v>1007.4429037520391</v>
      </c>
      <c r="H33" s="34">
        <f t="shared" ref="H33" si="24">(D33*100-D32*100)/D32</f>
        <v>0.15000709493016562</v>
      </c>
    </row>
    <row r="34" spans="3:8" x14ac:dyDescent="0.25">
      <c r="C34" s="22">
        <v>2020</v>
      </c>
      <c r="D34" s="23">
        <v>49095</v>
      </c>
      <c r="E34" s="35">
        <f t="shared" ref="E34" si="25">D34-D33</f>
        <v>-310</v>
      </c>
      <c r="F34" s="36">
        <f t="shared" ref="F34" si="26">LN(D34/D33) *1000</f>
        <v>-6.2944370256725648</v>
      </c>
      <c r="G34" s="36">
        <f t="shared" ref="G34" si="27">D34/49.04</f>
        <v>1001.1215334420881</v>
      </c>
      <c r="H34" s="36">
        <f t="shared" ref="H34" si="28">(D34*100-D33*100)/D33</f>
        <v>-0.6274668555814189</v>
      </c>
    </row>
    <row r="35" spans="3:8" x14ac:dyDescent="0.25">
      <c r="C35" s="38">
        <v>2021</v>
      </c>
      <c r="D35" s="39">
        <v>49059</v>
      </c>
      <c r="E35" s="40">
        <f t="shared" ref="E35" si="29">D35-D34</f>
        <v>-36</v>
      </c>
      <c r="F35" s="41">
        <f t="shared" ref="F35" si="30">LN(D35/D34) *1000</f>
        <v>-0.73354120289026725</v>
      </c>
      <c r="G35" s="41">
        <f t="shared" ref="G35" si="31">D35/49.04</f>
        <v>1000.3874388254486</v>
      </c>
      <c r="H35" s="41">
        <f t="shared" ref="H35" si="32">(D35*100-D34*100)/D34</f>
        <v>-7.3327222731439046E-2</v>
      </c>
    </row>
  </sheetData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2022-03-07T10:59:26Z</dcterms:modified>
</cp:coreProperties>
</file>